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CP-CH\ICC-CCI\CENTRAL RECORDS\3335 BOOKS &amp; PUBLICATIONS\Publications List by Type\Technical Bulletins\TB38 Airtightness\Excel files\"/>
    </mc:Choice>
  </mc:AlternateContent>
  <xr:revisionPtr revIDLastSave="0" documentId="13_ncr:1_{D336CCA8-EFEA-44C3-8396-5339ADC6FA2A}" xr6:coauthVersionLast="47" xr6:coauthVersionMax="47" xr10:uidLastSave="{00000000-0000-0000-0000-000000000000}"/>
  <bookViews>
    <workbookView xWindow="-120" yWindow="-120" windowWidth="29040" windowHeight="15840" xr2:uid="{00000000-000D-0000-FFFF-FFFF00000000}"/>
  </bookViews>
  <sheets>
    <sheet name="Introduction" sheetId="3" r:id="rId1"/>
    <sheet name="Méthode en plusieurs points" sheetId="1" r:id="rId2"/>
    <sheet name="Méthode en deux points" sheetId="4" r:id="rId3"/>
    <sheet name="Durée de l'essai" sheetId="5" r:id="rId4"/>
  </sheets>
  <definedNames>
    <definedName name="_Toc81572543" localSheetId="1">'Méthode en plusieurs points'!$A$1</definedName>
    <definedName name="_Toc89764717" localSheetId="2">'Méthode en deux points'!$A$1</definedName>
    <definedName name="_Toc89764718" localSheetId="1">'Méthode en plusieurs points'!$A$1</definedName>
    <definedName name="lt_pId598" localSheetId="1">'Méthode en plusieurs points'!$A$3</definedName>
    <definedName name="lt_pId599" localSheetId="1">'Méthode en plusieurs points'!$A$4</definedName>
    <definedName name="lt_pId601" localSheetId="1">'Méthode en plusieurs points'!$A$5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F20" i="4" l="1"/>
  <c r="G20" i="4" s="1"/>
  <c r="F19" i="4"/>
  <c r="G19" i="4" s="1"/>
  <c r="F18" i="4"/>
  <c r="G18" i="4" s="1"/>
  <c r="F17" i="4"/>
  <c r="G17" i="4" s="1"/>
  <c r="F16" i="4"/>
  <c r="G16" i="4" s="1"/>
  <c r="G17" i="5" l="1"/>
  <c r="F17" i="5"/>
  <c r="E17" i="5"/>
  <c r="D17" i="5"/>
  <c r="C358" i="1" l="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E59" i="1" l="1"/>
  <c r="E191" i="1"/>
  <c r="E331" i="1"/>
  <c r="E84" i="1"/>
  <c r="E212" i="1"/>
  <c r="E285" i="1"/>
  <c r="E33" i="1"/>
  <c r="E75" i="1"/>
  <c r="E118" i="1"/>
  <c r="E161" i="1"/>
  <c r="E210" i="1"/>
  <c r="E274" i="1"/>
  <c r="E356" i="1"/>
  <c r="E50" i="1"/>
  <c r="E93" i="1"/>
  <c r="E135" i="1"/>
  <c r="E178" i="1"/>
  <c r="E237" i="1"/>
  <c r="E307" i="1"/>
  <c r="E30" i="1"/>
  <c r="E73" i="1"/>
  <c r="E115" i="1"/>
  <c r="E158" i="1"/>
  <c r="E206" i="1"/>
  <c r="E270" i="1"/>
  <c r="E351" i="1"/>
  <c r="E53" i="1"/>
  <c r="E95" i="1"/>
  <c r="E138" i="1"/>
  <c r="E181" i="1"/>
  <c r="E241" i="1"/>
  <c r="E312" i="1"/>
  <c r="E203" i="1"/>
  <c r="E235" i="1"/>
  <c r="E267" i="1"/>
  <c r="E304" i="1"/>
  <c r="E347" i="1"/>
  <c r="E32" i="1"/>
  <c r="E64" i="1"/>
  <c r="E96" i="1"/>
  <c r="E128" i="1"/>
  <c r="E160" i="1"/>
  <c r="E192" i="1"/>
  <c r="E224" i="1"/>
  <c r="E256" i="1"/>
  <c r="E290" i="1"/>
  <c r="E332" i="1"/>
  <c r="E297" i="1"/>
  <c r="E329" i="1"/>
  <c r="E223" i="1"/>
  <c r="E20" i="1"/>
  <c r="E116" i="1"/>
  <c r="E244" i="1"/>
  <c r="E276" i="1"/>
  <c r="E38" i="1"/>
  <c r="E81" i="1"/>
  <c r="E123" i="1"/>
  <c r="E166" i="1"/>
  <c r="E218" i="1"/>
  <c r="E282" i="1"/>
  <c r="E13" i="1"/>
  <c r="E55" i="1"/>
  <c r="E98" i="1"/>
  <c r="E141" i="1"/>
  <c r="E183" i="1"/>
  <c r="E245" i="1"/>
  <c r="E318" i="1"/>
  <c r="E35" i="1"/>
  <c r="E78" i="1"/>
  <c r="E121" i="1"/>
  <c r="E163" i="1"/>
  <c r="E214" i="1"/>
  <c r="E278" i="1"/>
  <c r="E58" i="1"/>
  <c r="E101" i="1"/>
  <c r="E143" i="1"/>
  <c r="E186" i="1"/>
  <c r="E249" i="1"/>
  <c r="E323" i="1"/>
  <c r="E207" i="1"/>
  <c r="E239" i="1"/>
  <c r="E271" i="1"/>
  <c r="E310" i="1"/>
  <c r="E352" i="1"/>
  <c r="E36" i="1"/>
  <c r="E68" i="1"/>
  <c r="E100" i="1"/>
  <c r="E132" i="1"/>
  <c r="E164" i="1"/>
  <c r="E196" i="1"/>
  <c r="E228" i="1"/>
  <c r="E260" i="1"/>
  <c r="E295" i="1"/>
  <c r="E338" i="1"/>
  <c r="E301" i="1"/>
  <c r="E333" i="1"/>
  <c r="E34" i="1"/>
  <c r="E287" i="1"/>
  <c r="E21" i="1"/>
  <c r="E149" i="1"/>
  <c r="E193" i="1"/>
  <c r="E257" i="1"/>
  <c r="E334" i="1"/>
  <c r="E211" i="1"/>
  <c r="E243" i="1"/>
  <c r="E275" i="1"/>
  <c r="E315" i="1"/>
  <c r="E358" i="1"/>
  <c r="E40" i="1"/>
  <c r="E72" i="1"/>
  <c r="E104" i="1"/>
  <c r="E136" i="1"/>
  <c r="E168" i="1"/>
  <c r="E200" i="1"/>
  <c r="E232" i="1"/>
  <c r="E264" i="1"/>
  <c r="E300" i="1"/>
  <c r="E343" i="1"/>
  <c r="E305" i="1"/>
  <c r="E337" i="1"/>
  <c r="E187" i="1"/>
  <c r="E77" i="1"/>
  <c r="E14" i="1"/>
  <c r="E246" i="1"/>
  <c r="E86" i="1"/>
  <c r="E171" i="1"/>
  <c r="E226" i="1"/>
  <c r="E18" i="1"/>
  <c r="E103" i="1"/>
  <c r="E189" i="1"/>
  <c r="E41" i="1"/>
  <c r="E83" i="1"/>
  <c r="E169" i="1"/>
  <c r="E63" i="1"/>
  <c r="E91" i="1"/>
  <c r="E177" i="1"/>
  <c r="E234" i="1"/>
  <c r="E303" i="1"/>
  <c r="E23" i="1"/>
  <c r="E66" i="1"/>
  <c r="E109" i="1"/>
  <c r="E151" i="1"/>
  <c r="E197" i="1"/>
  <c r="E261" i="1"/>
  <c r="E339" i="1"/>
  <c r="E46" i="1"/>
  <c r="E89" i="1"/>
  <c r="E131" i="1"/>
  <c r="E174" i="1"/>
  <c r="E230" i="1"/>
  <c r="E298" i="1"/>
  <c r="E26" i="1"/>
  <c r="E69" i="1"/>
  <c r="E111" i="1"/>
  <c r="E154" i="1"/>
  <c r="E201" i="1"/>
  <c r="E265" i="1"/>
  <c r="E344" i="1"/>
  <c r="E215" i="1"/>
  <c r="E247" i="1"/>
  <c r="E279" i="1"/>
  <c r="E320" i="1"/>
  <c r="E12" i="1"/>
  <c r="E44" i="1"/>
  <c r="E76" i="1"/>
  <c r="E108" i="1"/>
  <c r="E140" i="1"/>
  <c r="E172" i="1"/>
  <c r="E204" i="1"/>
  <c r="E236" i="1"/>
  <c r="E268" i="1"/>
  <c r="E306" i="1"/>
  <c r="E348" i="1"/>
  <c r="E309" i="1"/>
  <c r="E341" i="1"/>
  <c r="E145" i="1"/>
  <c r="E119" i="1"/>
  <c r="E142" i="1"/>
  <c r="E43" i="1"/>
  <c r="E129" i="1"/>
  <c r="E292" i="1"/>
  <c r="E61" i="1"/>
  <c r="E146" i="1"/>
  <c r="E253" i="1"/>
  <c r="E328" i="1"/>
  <c r="E126" i="1"/>
  <c r="E222" i="1"/>
  <c r="E106" i="1"/>
  <c r="E49" i="1"/>
  <c r="E134" i="1"/>
  <c r="E11" i="1"/>
  <c r="E54" i="1"/>
  <c r="E97" i="1"/>
  <c r="E139" i="1"/>
  <c r="E182" i="1"/>
  <c r="E242" i="1"/>
  <c r="E314" i="1"/>
  <c r="E29" i="1"/>
  <c r="E71" i="1"/>
  <c r="E114" i="1"/>
  <c r="E157" i="1"/>
  <c r="E205" i="1"/>
  <c r="E269" i="1"/>
  <c r="E350" i="1"/>
  <c r="E51" i="1"/>
  <c r="E94" i="1"/>
  <c r="E137" i="1"/>
  <c r="E179" i="1"/>
  <c r="E238" i="1"/>
  <c r="E308" i="1"/>
  <c r="E31" i="1"/>
  <c r="E74" i="1"/>
  <c r="E117" i="1"/>
  <c r="E159" i="1"/>
  <c r="E209" i="1"/>
  <c r="E273" i="1"/>
  <c r="E355" i="1"/>
  <c r="E219" i="1"/>
  <c r="E251" i="1"/>
  <c r="E283" i="1"/>
  <c r="E326" i="1"/>
  <c r="E16" i="1"/>
  <c r="E48" i="1"/>
  <c r="E80" i="1"/>
  <c r="E112" i="1"/>
  <c r="E144" i="1"/>
  <c r="E176" i="1"/>
  <c r="E208" i="1"/>
  <c r="E240" i="1"/>
  <c r="E272" i="1"/>
  <c r="E311" i="1"/>
  <c r="E354" i="1"/>
  <c r="E313" i="1"/>
  <c r="E345" i="1"/>
  <c r="E349" i="1"/>
  <c r="E17" i="1"/>
  <c r="E250" i="1"/>
  <c r="E162" i="1"/>
  <c r="E277" i="1"/>
  <c r="E99" i="1"/>
  <c r="E319" i="1"/>
  <c r="E79" i="1"/>
  <c r="E165" i="1"/>
  <c r="E281" i="1"/>
  <c r="E288" i="1"/>
  <c r="E148" i="1"/>
  <c r="E317" i="1"/>
  <c r="E65" i="1"/>
  <c r="E150" i="1"/>
  <c r="E194" i="1"/>
  <c r="E335" i="1"/>
  <c r="E39" i="1"/>
  <c r="E82" i="1"/>
  <c r="E125" i="1"/>
  <c r="E167" i="1"/>
  <c r="E221" i="1"/>
  <c r="E286" i="1"/>
  <c r="E19" i="1"/>
  <c r="E62" i="1"/>
  <c r="E105" i="1"/>
  <c r="E147" i="1"/>
  <c r="E190" i="1"/>
  <c r="E254" i="1"/>
  <c r="E330" i="1"/>
  <c r="E42" i="1"/>
  <c r="E85" i="1"/>
  <c r="E127" i="1"/>
  <c r="E170" i="1"/>
  <c r="E225" i="1"/>
  <c r="E291" i="1"/>
  <c r="E195" i="1"/>
  <c r="E227" i="1"/>
  <c r="E259" i="1"/>
  <c r="E294" i="1"/>
  <c r="E336" i="1"/>
  <c r="E24" i="1"/>
  <c r="E56" i="1"/>
  <c r="E88" i="1"/>
  <c r="E120" i="1"/>
  <c r="E152" i="1"/>
  <c r="E184" i="1"/>
  <c r="E216" i="1"/>
  <c r="E248" i="1"/>
  <c r="E280" i="1"/>
  <c r="E322" i="1"/>
  <c r="E289" i="1"/>
  <c r="E321" i="1"/>
  <c r="E353" i="1"/>
  <c r="E102" i="1"/>
  <c r="E324" i="1"/>
  <c r="E213" i="1"/>
  <c r="E57" i="1"/>
  <c r="E185" i="1"/>
  <c r="E37" i="1"/>
  <c r="E122" i="1"/>
  <c r="E217" i="1"/>
  <c r="E255" i="1"/>
  <c r="E52" i="1"/>
  <c r="E180" i="1"/>
  <c r="E316" i="1"/>
  <c r="E22" i="1"/>
  <c r="E107" i="1"/>
  <c r="E258" i="1"/>
  <c r="E27" i="1"/>
  <c r="E70" i="1"/>
  <c r="E113" i="1"/>
  <c r="E155" i="1"/>
  <c r="E202" i="1"/>
  <c r="E266" i="1"/>
  <c r="E346" i="1"/>
  <c r="E45" i="1"/>
  <c r="E87" i="1"/>
  <c r="E130" i="1"/>
  <c r="E173" i="1"/>
  <c r="E229" i="1"/>
  <c r="E296" i="1"/>
  <c r="E25" i="1"/>
  <c r="E67" i="1"/>
  <c r="E110" i="1"/>
  <c r="E153" i="1"/>
  <c r="E198" i="1"/>
  <c r="E262" i="1"/>
  <c r="E340" i="1"/>
  <c r="E47" i="1"/>
  <c r="E90" i="1"/>
  <c r="E133" i="1"/>
  <c r="E175" i="1"/>
  <c r="E233" i="1"/>
  <c r="E302" i="1"/>
  <c r="E199" i="1"/>
  <c r="E231" i="1"/>
  <c r="E263" i="1"/>
  <c r="E299" i="1"/>
  <c r="E342" i="1"/>
  <c r="E28" i="1"/>
  <c r="E60" i="1"/>
  <c r="E92" i="1"/>
  <c r="E124" i="1"/>
  <c r="E156" i="1"/>
  <c r="E188" i="1"/>
  <c r="E220" i="1"/>
  <c r="E252" i="1"/>
  <c r="E284" i="1"/>
  <c r="E327" i="1"/>
  <c r="E293" i="1"/>
  <c r="E325" i="1"/>
  <c r="E15" i="1"/>
  <c r="E357" i="1"/>
  <c r="R52" i="1" l="1"/>
</calcChain>
</file>

<file path=xl/sharedStrings.xml><?xml version="1.0" encoding="utf-8"?>
<sst xmlns="http://schemas.openxmlformats.org/spreadsheetml/2006/main" count="431" uniqueCount="421">
  <si>
    <t>2021/02/08 08:45:00</t>
  </si>
  <si>
    <t>2021/02/08 09:15:00</t>
  </si>
  <si>
    <t>2021/02/08 09:45:00</t>
  </si>
  <si>
    <t>2021/02/08 10:15:00</t>
  </si>
  <si>
    <t>2021/02/08 10:45:00</t>
  </si>
  <si>
    <t>2021/02/08 11:15:00</t>
  </si>
  <si>
    <t>2021/02/08 11:45:00</t>
  </si>
  <si>
    <t>2021/02/08 12:15:00</t>
  </si>
  <si>
    <t>2021/02/08 12:45:00</t>
  </si>
  <si>
    <t>2021/02/08 13:15:00</t>
  </si>
  <si>
    <t>2021/02/08 13:45:00</t>
  </si>
  <si>
    <t>2021/02/08 14:15:00</t>
  </si>
  <si>
    <t>2021/02/08 14:45:00</t>
  </si>
  <si>
    <t>2021/02/08 15:15:00</t>
  </si>
  <si>
    <t>2021/02/08 15:45:00</t>
  </si>
  <si>
    <t>2021/02/08 16:15:00</t>
  </si>
  <si>
    <t>2021/02/08 16:45:00</t>
  </si>
  <si>
    <t>2021/02/08 17:15:00</t>
  </si>
  <si>
    <t>2021/02/08 17:45:00</t>
  </si>
  <si>
    <t>2021/02/08 18:15:00</t>
  </si>
  <si>
    <t>2021/02/08 18:45:00</t>
  </si>
  <si>
    <t>2021/02/08 19:15:00</t>
  </si>
  <si>
    <t>2021/02/08 19:45:00</t>
  </si>
  <si>
    <t>2021/02/08 20:15:00</t>
  </si>
  <si>
    <t>2021/02/08 20:45:00</t>
  </si>
  <si>
    <t>2021/02/08 21:15:00</t>
  </si>
  <si>
    <t>2021/02/08 21:45:00</t>
  </si>
  <si>
    <t>2021/02/08 22:15:00</t>
  </si>
  <si>
    <t>2021/02/08 22:45:00</t>
  </si>
  <si>
    <t>2021/02/08 23:15:00</t>
  </si>
  <si>
    <t>2021/02/08 23:45:00</t>
  </si>
  <si>
    <t>2021/02/09 00:15:00</t>
  </si>
  <si>
    <t>2021/02/09 00:45:00</t>
  </si>
  <si>
    <t>2021/02/09 01:15:00</t>
  </si>
  <si>
    <t>2021/02/09 01:45:00</t>
  </si>
  <si>
    <t>2021/02/09 02:15:00</t>
  </si>
  <si>
    <t>2021/02/09 02:45:00</t>
  </si>
  <si>
    <t>2021/02/09 03:15:00</t>
  </si>
  <si>
    <t>2021/02/09 03:45:00</t>
  </si>
  <si>
    <t>2021/02/09 04:15:00</t>
  </si>
  <si>
    <t>2021/02/09 04:45:00</t>
  </si>
  <si>
    <t>2021/02/09 05:15:00</t>
  </si>
  <si>
    <t>2021/02/09 05:45:00</t>
  </si>
  <si>
    <t>2021/02/09 06:15:00</t>
  </si>
  <si>
    <t>2021/02/09 06:45:00</t>
  </si>
  <si>
    <t>2021/02/09 07:15:00</t>
  </si>
  <si>
    <t>2021/02/09 07:45:00</t>
  </si>
  <si>
    <t>2021/02/09 08:15:00</t>
  </si>
  <si>
    <t>2021/02/09 08:45:00</t>
  </si>
  <si>
    <t>2021/02/09 09:15:00</t>
  </si>
  <si>
    <t>2021/02/09 09:45:00</t>
  </si>
  <si>
    <t>2021/02/09 10:15:00</t>
  </si>
  <si>
    <t>2021/02/09 10:45:00</t>
  </si>
  <si>
    <t>2021/02/09 11:15:00</t>
  </si>
  <si>
    <t>2021/02/09 11:45:00</t>
  </si>
  <si>
    <t>2021/02/09 12:15:00</t>
  </si>
  <si>
    <t>2021/02/09 12:45:00</t>
  </si>
  <si>
    <t>2021/02/09 13:15:00</t>
  </si>
  <si>
    <t>2021/02/09 13:45:00</t>
  </si>
  <si>
    <t>2021/02/09 14:15:00</t>
  </si>
  <si>
    <t>2021/02/09 14:45:00</t>
  </si>
  <si>
    <t>2021/02/09 15:15:00</t>
  </si>
  <si>
    <t>2021/02/09 15:45:00</t>
  </si>
  <si>
    <t>2021/02/09 16:15:00</t>
  </si>
  <si>
    <t>2021/02/09 16:45:00</t>
  </si>
  <si>
    <t>2021/02/09 17:15:00</t>
  </si>
  <si>
    <t>2021/02/09 17:45:00</t>
  </si>
  <si>
    <t>2021/02/09 18:15:00</t>
  </si>
  <si>
    <t>2021/02/09 18:45:00</t>
  </si>
  <si>
    <t>2021/02/09 19:15:00</t>
  </si>
  <si>
    <t>2021/02/09 19:45:00</t>
  </si>
  <si>
    <t>2021/02/09 20:15:00</t>
  </si>
  <si>
    <t>2021/02/09 20:45:00</t>
  </si>
  <si>
    <t>2021/02/09 21:15:00</t>
  </si>
  <si>
    <t>2021/02/09 21:45:00</t>
  </si>
  <si>
    <t>2021/02/09 22:15:00</t>
  </si>
  <si>
    <t>2021/02/09 22:45:00</t>
  </si>
  <si>
    <t>2021/02/09 23:15:00</t>
  </si>
  <si>
    <t>2021/02/09 23:45:00</t>
  </si>
  <si>
    <t>2021/02/10 00:15:00</t>
  </si>
  <si>
    <t>2021/02/10 00:45:00</t>
  </si>
  <si>
    <t>2021/02/10 01:15:00</t>
  </si>
  <si>
    <t>2021/02/10 01:45:00</t>
  </si>
  <si>
    <t>2021/02/10 02:15:00</t>
  </si>
  <si>
    <t>2021/02/10 02:45:00</t>
  </si>
  <si>
    <t>2021/02/10 03:15:00</t>
  </si>
  <si>
    <t>2021/02/10 03:45:00</t>
  </si>
  <si>
    <t>2021/02/10 04:15:00</t>
  </si>
  <si>
    <t>2021/02/10 04:45:00</t>
  </si>
  <si>
    <t>2021/02/10 05:15:00</t>
  </si>
  <si>
    <t>2021/02/10 05:45:00</t>
  </si>
  <si>
    <t>2021/02/10 06:15:00</t>
  </si>
  <si>
    <t>2021/02/10 06:45:00</t>
  </si>
  <si>
    <t>2021/02/10 07:15:00</t>
  </si>
  <si>
    <t>2021/02/10 07:45:00</t>
  </si>
  <si>
    <t>2021/02/10 08:15:00</t>
  </si>
  <si>
    <t>2021/02/10 08:45:00</t>
  </si>
  <si>
    <t>2021/02/10 09:15:00</t>
  </si>
  <si>
    <t>2021/02/10 09:45:00</t>
  </si>
  <si>
    <t>2021/02/10 10:15:00</t>
  </si>
  <si>
    <t>2021/02/10 10:45:00</t>
  </si>
  <si>
    <t>2021/02/10 11:15:00</t>
  </si>
  <si>
    <t>2021/02/10 11:45:00</t>
  </si>
  <si>
    <t>2021/02/10 12:15:00</t>
  </si>
  <si>
    <t>2021/02/10 12:45:00</t>
  </si>
  <si>
    <t>2021/02/10 13:15:00</t>
  </si>
  <si>
    <t>2021/02/10 13:45:00</t>
  </si>
  <si>
    <t>2021/02/10 14:15:00</t>
  </si>
  <si>
    <t>2021/02/10 14:45:00</t>
  </si>
  <si>
    <t>2021/02/10 15:15:00</t>
  </si>
  <si>
    <t>2021/02/10 15:45:00</t>
  </si>
  <si>
    <t>2021/02/10 16:15:00</t>
  </si>
  <si>
    <t>2021/02/10 16:45:00</t>
  </si>
  <si>
    <t>2021/02/10 17:15:00</t>
  </si>
  <si>
    <t>2021/02/10 17:45:00</t>
  </si>
  <si>
    <t>2021/02/10 18:15:00</t>
  </si>
  <si>
    <t>2021/02/10 18:45:00</t>
  </si>
  <si>
    <t>2021/02/10 19:15:00</t>
  </si>
  <si>
    <t>2021/02/10 19:45:00</t>
  </si>
  <si>
    <t>2021/02/10 20:15:00</t>
  </si>
  <si>
    <t>2021/02/10 20:45:00</t>
  </si>
  <si>
    <t>2021/02/10 21:15:00</t>
  </si>
  <si>
    <t>2021/02/10 21:45:00</t>
  </si>
  <si>
    <t>2021/02/10 22:15:00</t>
  </si>
  <si>
    <t>2021/02/10 22:45:00</t>
  </si>
  <si>
    <t>2021/02/10 23:15:00</t>
  </si>
  <si>
    <t>2021/02/10 23:45:00</t>
  </si>
  <si>
    <t>2021/02/11 00:15:00</t>
  </si>
  <si>
    <t>2021/02/11 00:45:00</t>
  </si>
  <si>
    <t>2021/02/11 01:15:00</t>
  </si>
  <si>
    <t>2021/02/11 01:45:00</t>
  </si>
  <si>
    <t>2021/02/11 02:15:00</t>
  </si>
  <si>
    <t>2021/02/11 02:45:00</t>
  </si>
  <si>
    <t>2021/02/11 03:15:00</t>
  </si>
  <si>
    <t>2021/02/11 03:45:00</t>
  </si>
  <si>
    <t>2021/02/11 04:15:00</t>
  </si>
  <si>
    <t>2021/02/11 04:45:00</t>
  </si>
  <si>
    <t>2021/02/11 05:15:00</t>
  </si>
  <si>
    <t>2021/02/11 05:45:00</t>
  </si>
  <si>
    <t>2021/02/11 06:15:00</t>
  </si>
  <si>
    <t>2021/02/11 06:45:00</t>
  </si>
  <si>
    <t>2021/02/11 07:15:00</t>
  </si>
  <si>
    <t>2021/02/11 07:45:00</t>
  </si>
  <si>
    <t>2021/02/11 08:15:00</t>
  </si>
  <si>
    <t>2021/02/11 08:45:00</t>
  </si>
  <si>
    <t>2021/02/11 09:15:00</t>
  </si>
  <si>
    <t>2021/02/11 09:45:00</t>
  </si>
  <si>
    <t>2021/02/11 10:15:00</t>
  </si>
  <si>
    <t>2021/02/11 10:45:00</t>
  </si>
  <si>
    <t>2021/02/11 11:15:00</t>
  </si>
  <si>
    <t>2021/02/11 11:45:00</t>
  </si>
  <si>
    <t>2021/02/11 12:15:00</t>
  </si>
  <si>
    <t>2021/02/11 12:45:00</t>
  </si>
  <si>
    <t>2021/02/11 13:15:00</t>
  </si>
  <si>
    <t>2021/02/11 13:45:00</t>
  </si>
  <si>
    <t>2021/02/11 14:15:00</t>
  </si>
  <si>
    <t>2021/02/11 14:45:00</t>
  </si>
  <si>
    <t>2021/02/11 15:15:00</t>
  </si>
  <si>
    <t>2021/02/11 15:45:00</t>
  </si>
  <si>
    <t>2021/02/11 16:15:00</t>
  </si>
  <si>
    <t>2021/02/11 16:45:00</t>
  </si>
  <si>
    <t>2021/02/11 17:15:00</t>
  </si>
  <si>
    <t>2021/02/11 17:45:00</t>
  </si>
  <si>
    <t>2021/02/11 18:15:00</t>
  </si>
  <si>
    <t>2021/02/11 18:45:00</t>
  </si>
  <si>
    <t>2021/02/11 19:15:00</t>
  </si>
  <si>
    <t>2021/02/11 19:45:00</t>
  </si>
  <si>
    <t>2021/02/11 20:15:00</t>
  </si>
  <si>
    <t>2021/02/11 20:45:00</t>
  </si>
  <si>
    <t>2021/02/11 21:15:00</t>
  </si>
  <si>
    <t>2021/02/11 21:45:00</t>
  </si>
  <si>
    <t>2021/02/11 22:15:00</t>
  </si>
  <si>
    <t>2021/02/11 22:45:00</t>
  </si>
  <si>
    <t>2021/02/11 23:15:00</t>
  </si>
  <si>
    <t>2021/02/11 23:45:00</t>
  </si>
  <si>
    <t>2021/02/12 00:15:00</t>
  </si>
  <si>
    <t>2021/02/12 00:45:00</t>
  </si>
  <si>
    <t>2021/02/12 01:15:00</t>
  </si>
  <si>
    <t>2021/02/12 01:45:00</t>
  </si>
  <si>
    <t>2021/02/12 02:15:00</t>
  </si>
  <si>
    <t>2021/02/12 02:45:00</t>
  </si>
  <si>
    <t>2021/02/12 03:15:00</t>
  </si>
  <si>
    <t>2021/02/12 03:45:00</t>
  </si>
  <si>
    <t>2021/02/12 04:15:00</t>
  </si>
  <si>
    <t>2021/02/12 04:45:00</t>
  </si>
  <si>
    <t>2021/02/12 05:15:00</t>
  </si>
  <si>
    <t>2021/02/12 05:45:00</t>
  </si>
  <si>
    <t>2021/02/12 06:15:00</t>
  </si>
  <si>
    <t>2021/02/12 06:45:00</t>
  </si>
  <si>
    <t>2021/02/12 07:15:00</t>
  </si>
  <si>
    <t>2021/02/12 07:45:00</t>
  </si>
  <si>
    <t>2021/02/12 08:15:00</t>
  </si>
  <si>
    <t>2021/02/12 08:45:00</t>
  </si>
  <si>
    <t>2021/02/12 09:15:00</t>
  </si>
  <si>
    <t>2021/02/12 09:45:00</t>
  </si>
  <si>
    <t>2021/02/12 10:15:00</t>
  </si>
  <si>
    <t>2021/02/12 10:45:00</t>
  </si>
  <si>
    <t>2021/02/12 11:15:00</t>
  </si>
  <si>
    <t>2021/02/12 11:45:00</t>
  </si>
  <si>
    <t>2021/02/12 12:15:00</t>
  </si>
  <si>
    <t>2021/02/12 12:45:00</t>
  </si>
  <si>
    <t>2021/02/12 13:15:00</t>
  </si>
  <si>
    <t>2021/02/12 13:45:00</t>
  </si>
  <si>
    <t>2021/02/12 14:15:00</t>
  </si>
  <si>
    <t>2021/02/12 14:45:00</t>
  </si>
  <si>
    <t>2021/02/12 15:15:00</t>
  </si>
  <si>
    <t>2021/02/12 15:45:00</t>
  </si>
  <si>
    <t>2021/02/12 16:15:00</t>
  </si>
  <si>
    <t>2021/02/12 16:45:00</t>
  </si>
  <si>
    <t>2021/02/12 17:15:00</t>
  </si>
  <si>
    <t>2021/02/12 17:45:00</t>
  </si>
  <si>
    <t>2021/02/12 18:15:00</t>
  </si>
  <si>
    <t>2021/02/12 18:45:00</t>
  </si>
  <si>
    <t>2021/02/12 19:15:00</t>
  </si>
  <si>
    <t>2021/02/12 19:45:00</t>
  </si>
  <si>
    <t>2021/02/12 20:15:00</t>
  </si>
  <si>
    <t>2021/02/12 20:45:00</t>
  </si>
  <si>
    <t>2021/02/12 21:15:00</t>
  </si>
  <si>
    <t>2021/02/12 21:45:00</t>
  </si>
  <si>
    <t>2021/02/12 22:15:00</t>
  </si>
  <si>
    <t>2021/02/12 22:45:00</t>
  </si>
  <si>
    <t>2021/02/12 23:15:00</t>
  </si>
  <si>
    <t>2021/02/12 23:45:00</t>
  </si>
  <si>
    <t>2021/02/13 00:15:00</t>
  </si>
  <si>
    <t>2021/02/13 00:45:00</t>
  </si>
  <si>
    <t>2021/02/13 01:15:00</t>
  </si>
  <si>
    <t>2021/02/13 01:45:00</t>
  </si>
  <si>
    <t>2021/02/13 02:15:00</t>
  </si>
  <si>
    <t>2021/02/13 02:45:00</t>
  </si>
  <si>
    <t>2021/02/13 03:15:00</t>
  </si>
  <si>
    <t>2021/02/13 03:45:00</t>
  </si>
  <si>
    <t>2021/02/13 04:15:00</t>
  </si>
  <si>
    <t>2021/02/13 04:45:00</t>
  </si>
  <si>
    <t>2021/02/13 05:15:00</t>
  </si>
  <si>
    <t>2021/02/13 05:45:00</t>
  </si>
  <si>
    <t>2021/02/13 06:15:00</t>
  </si>
  <si>
    <t>2021/02/13 06:45:00</t>
  </si>
  <si>
    <t>2021/02/13 07:15:00</t>
  </si>
  <si>
    <t>2021/02/13 07:45:00</t>
  </si>
  <si>
    <t>2021/02/13 08:15:00</t>
  </si>
  <si>
    <t>2021/02/13 08:45:00</t>
  </si>
  <si>
    <t>2021/02/13 09:15:00</t>
  </si>
  <si>
    <t>2021/02/13 09:45:00</t>
  </si>
  <si>
    <t>2021/02/13 10:15:00</t>
  </si>
  <si>
    <t>2021/02/13 10:45:00</t>
  </si>
  <si>
    <t>2021/02/13 11:15:00</t>
  </si>
  <si>
    <t>2021/02/13 11:45:00</t>
  </si>
  <si>
    <t>2021/02/13 12:15:00</t>
  </si>
  <si>
    <t>2021/02/13 12:45:00</t>
  </si>
  <si>
    <t>2021/02/13 13:15:00</t>
  </si>
  <si>
    <t>2021/02/13 13:45:00</t>
  </si>
  <si>
    <t>2021/02/13 14:15:00</t>
  </si>
  <si>
    <t>2021/02/13 14:45:00</t>
  </si>
  <si>
    <t>2021/02/13 15:15:00</t>
  </si>
  <si>
    <t>2021/02/13 15:45:00</t>
  </si>
  <si>
    <t>2021/02/13 16:15:00</t>
  </si>
  <si>
    <t>2021/02/13 16:45:00</t>
  </si>
  <si>
    <t>2021/02/13 17:15:00</t>
  </si>
  <si>
    <t>2021/02/13 17:45:00</t>
  </si>
  <si>
    <t>2021/02/13 18:15:00</t>
  </si>
  <si>
    <t>2021/02/13 18:45:00</t>
  </si>
  <si>
    <t>2021/02/13 19:15:00</t>
  </si>
  <si>
    <t>2021/02/13 19:45:00</t>
  </si>
  <si>
    <t>2021/02/13 20:15:00</t>
  </si>
  <si>
    <t>2021/02/13 20:45:00</t>
  </si>
  <si>
    <t>2021/02/13 21:15:00</t>
  </si>
  <si>
    <t>2021/02/13 21:45:00</t>
  </si>
  <si>
    <t>2021/02/13 22:15:00</t>
  </si>
  <si>
    <t>2021/02/13 22:45:00</t>
  </si>
  <si>
    <t>2021/02/13 23:15:00</t>
  </si>
  <si>
    <t>2021/02/13 23:45:00</t>
  </si>
  <si>
    <t>2021/02/14 00:15:00</t>
  </si>
  <si>
    <t>2021/02/14 00:45:00</t>
  </si>
  <si>
    <t>2021/02/14 01:15:00</t>
  </si>
  <si>
    <t>2021/02/14 01:45:00</t>
  </si>
  <si>
    <t>2021/02/14 02:15:00</t>
  </si>
  <si>
    <t>2021/02/14 02:45:00</t>
  </si>
  <si>
    <t>2021/02/14 03:15:00</t>
  </si>
  <si>
    <t>2021/02/14 03:45:00</t>
  </si>
  <si>
    <t>2021/02/14 04:15:00</t>
  </si>
  <si>
    <t>2021/02/14 04:45:00</t>
  </si>
  <si>
    <t>2021/02/14 05:15:00</t>
  </si>
  <si>
    <t>2021/02/14 05:45:00</t>
  </si>
  <si>
    <t>2021/02/14 06:15:00</t>
  </si>
  <si>
    <t>2021/02/14 06:45:00</t>
  </si>
  <si>
    <t>2021/02/14 07:15:00</t>
  </si>
  <si>
    <t>2021/02/14 07:45:00</t>
  </si>
  <si>
    <t>2021/02/14 08:15:00</t>
  </si>
  <si>
    <t>2021/02/14 08:45:00</t>
  </si>
  <si>
    <t>2021/02/14 09:15:00</t>
  </si>
  <si>
    <t>2021/02/14 09:45:00</t>
  </si>
  <si>
    <t>2021/02/14 10:15:00</t>
  </si>
  <si>
    <t>2021/02/14 10:45:00</t>
  </si>
  <si>
    <t>2021/02/14 11:15:00</t>
  </si>
  <si>
    <t>2021/02/14 11:45:00</t>
  </si>
  <si>
    <t>2021/02/14 12:15:00</t>
  </si>
  <si>
    <t>2021/02/14 12:45:00</t>
  </si>
  <si>
    <t>2021/02/14 13:15:00</t>
  </si>
  <si>
    <t>2021/02/14 13:45:00</t>
  </si>
  <si>
    <t>2021/02/14 14:15:00</t>
  </si>
  <si>
    <t>2021/02/14 14:45:00</t>
  </si>
  <si>
    <t>2021/02/14 15:15:00</t>
  </si>
  <si>
    <t>2021/02/14 15:45:00</t>
  </si>
  <si>
    <t>2021/02/14 16:15:00</t>
  </si>
  <si>
    <t>2021/02/14 16:45:00</t>
  </si>
  <si>
    <t>2021/02/14 17:15:00</t>
  </si>
  <si>
    <t>2021/02/14 17:45:00</t>
  </si>
  <si>
    <t>2021/02/14 18:15:00</t>
  </si>
  <si>
    <t>2021/02/14 18:45:00</t>
  </si>
  <si>
    <t>2021/02/14 19:15:00</t>
  </si>
  <si>
    <t>2021/02/14 19:45:00</t>
  </si>
  <si>
    <t>2021/02/14 20:15:00</t>
  </si>
  <si>
    <t>2021/02/14 20:45:00</t>
  </si>
  <si>
    <t>2021/02/14 21:15:00</t>
  </si>
  <si>
    <t>2021/02/14 21:45:00</t>
  </si>
  <si>
    <t>2021/02/14 22:15:00</t>
  </si>
  <si>
    <t>2021/02/14 22:45:00</t>
  </si>
  <si>
    <t>2021/02/14 23:15:00</t>
  </si>
  <si>
    <t>2021/02/14 23:45:00</t>
  </si>
  <si>
    <t>2021/02/15 00:15:00</t>
  </si>
  <si>
    <t>2021/02/15 00:45:00</t>
  </si>
  <si>
    <t>2021/02/15 01:15:00</t>
  </si>
  <si>
    <t>2021/02/15 01:45:00</t>
  </si>
  <si>
    <t>2021/02/15 02:15:00</t>
  </si>
  <si>
    <t>2021/02/15 02:45:00</t>
  </si>
  <si>
    <t>2021/02/15 03:15:00</t>
  </si>
  <si>
    <t>2021/02/15 03:45:00</t>
  </si>
  <si>
    <t>2021/02/15 04:15:00</t>
  </si>
  <si>
    <t>2021/02/15 04:45:00</t>
  </si>
  <si>
    <t>2021/02/15 05:15:00</t>
  </si>
  <si>
    <t>2021/02/15 05:45:00</t>
  </si>
  <si>
    <t>2021/02/15 06:15:00</t>
  </si>
  <si>
    <t>2021/02/15 06:45:00</t>
  </si>
  <si>
    <t>2021/02/15 07:15:00</t>
  </si>
  <si>
    <t>2021/02/15 07:45:00</t>
  </si>
  <si>
    <t>2021/02/15 08:15:00</t>
  </si>
  <si>
    <t>2021/02/15 08:45:00</t>
  </si>
  <si>
    <t>2021/02/15 09:15:00</t>
  </si>
  <si>
    <t>2021/02/15 09:45:00</t>
  </si>
  <si>
    <t>2021/02/15 10:15:00</t>
  </si>
  <si>
    <t>2021/02/15 10:45:00</t>
  </si>
  <si>
    <t>2021/02/15 11:15:00</t>
  </si>
  <si>
    <t>2021/02/15 11:45:00</t>
  </si>
  <si>
    <t>2021/02/15 12:15:00</t>
  </si>
  <si>
    <t>2021/02/15 12:45:00</t>
  </si>
  <si>
    <t>2021/02/15 13:15:00</t>
  </si>
  <si>
    <t>2021/02/15 13:45:00</t>
  </si>
  <si>
    <t>2021/02/15 14:15:00</t>
  </si>
  <si>
    <t>Date</t>
  </si>
  <si>
    <t>Instructions</t>
  </si>
  <si>
    <t>Méthode de diminution de la concentration en deux points</t>
  </si>
  <si>
    <t>Durée de l'essai</t>
  </si>
  <si>
    <t>-20 %</t>
  </si>
  <si>
    <t>Demi-décroissance</t>
  </si>
  <si>
    <t>Limite finale</t>
  </si>
  <si>
    <t>Durée (en jours)</t>
  </si>
  <si>
    <t>Méthode de diminution de la concentration en plusieurs points</t>
  </si>
  <si>
    <t>Moniteur</t>
  </si>
  <si>
    <t>interne</t>
  </si>
  <si>
    <t>Heure Unix</t>
  </si>
  <si>
    <t>Les cellules jaunes représentent des valeurs calculées, mais vous pouvez les remplacer par vos propres données.</t>
  </si>
  <si>
    <t xml:space="preserve">L'étanchéité à l'air calculée est de 0,323/jour (valeur positive de la pente de régression linéaire).  </t>
  </si>
  <si>
    <t>Limite finale (en ppm)</t>
  </si>
  <si>
    <t xml:space="preserve">Dans le graphique B, l'utilisateur doit déterminer la plage de la régression linéaire. </t>
  </si>
  <si>
    <t xml:space="preserve">D'après cette expérience, la plage de régression linéaire est comprise entre les lignes 19 et 203, et l'étanchéité à l'air est indiquée dans l'équation insérée dans le graphique. </t>
  </si>
  <si>
    <t xml:space="preserve">Outil pour le calcul de l'étanchéité </t>
  </si>
  <si>
    <t>Les données des colonnes C, D et E ainsi que la cellule H7 servent à générer les graphiques A et B.</t>
  </si>
  <si>
    <t>Vous pouvez entrer vos propres données et voir la décroissance correspondante dans les graphiques A et B.</t>
  </si>
  <si>
    <t>Les cellules vertes représentent des valeurs calculées; on recommande de ne pas les modifier.</t>
  </si>
  <si>
    <t xml:space="preserve">La cellule R52 représente une autre méthode pour déterminer l'étanchéité à l'air. Il s'agit de la fonction "Pente" dans Excel lorsqu'on utilise les colonnes E et C. </t>
  </si>
  <si>
    <t>La fonction doit couvrir la plage linéaire de vos données. Dans le présent exemple, elle couvre la plage des lignes 19 à 203.</t>
  </si>
  <si>
    <t xml:space="preserve">Étanchéité à l'air déterminée à l'aide de la fonction "Pente" avec les données des colonnes F et D (1/jour) : </t>
  </si>
  <si>
    <r>
      <rPr>
        <i/>
        <sz val="11"/>
        <color theme="1"/>
        <rFont val="Arial"/>
        <family val="2"/>
      </rPr>
      <t>ln</t>
    </r>
    <r>
      <rPr>
        <sz val="11"/>
        <color theme="1"/>
        <rFont val="Arial"/>
        <family val="2"/>
      </rPr>
      <t xml:space="preserve"> = logarithme naturel</t>
    </r>
  </si>
  <si>
    <r>
      <rPr>
        <i/>
        <sz val="11"/>
        <color theme="1"/>
        <rFont val="Arial"/>
        <family val="2"/>
      </rPr>
      <t>C</t>
    </r>
    <r>
      <rPr>
        <i/>
        <vertAlign val="subscript"/>
        <sz val="11"/>
        <color theme="1"/>
        <rFont val="Arial"/>
        <family val="2"/>
      </rPr>
      <t>ex</t>
    </r>
    <r>
      <rPr>
        <sz val="11"/>
        <color theme="1"/>
        <rFont val="Arial"/>
        <family val="2"/>
      </rPr>
      <t xml:space="preserve"> </t>
    </r>
    <r>
      <rPr>
        <i/>
        <sz val="11"/>
        <color theme="1"/>
        <rFont val="Arial"/>
        <family val="2"/>
      </rPr>
      <t>moyenne</t>
    </r>
    <r>
      <rPr>
        <sz val="11"/>
        <color theme="1"/>
        <rFont val="Arial"/>
        <family val="2"/>
      </rPr>
      <t xml:space="preserve"> :</t>
    </r>
  </si>
  <si>
    <t>externe</t>
  </si>
  <si>
    <r>
      <rPr>
        <i/>
        <sz val="11"/>
        <color theme="1"/>
        <rFont val="Arial"/>
        <family val="2"/>
      </rPr>
      <t>C</t>
    </r>
    <r>
      <rPr>
        <i/>
        <vertAlign val="subscript"/>
        <sz val="11"/>
        <color theme="1"/>
        <rFont val="Arial"/>
        <family val="2"/>
      </rPr>
      <t>in</t>
    </r>
    <r>
      <rPr>
        <sz val="11"/>
        <color theme="1"/>
        <rFont val="Arial"/>
        <family val="2"/>
      </rPr>
      <t xml:space="preserve"> (en ppm)</t>
    </r>
  </si>
  <si>
    <r>
      <rPr>
        <i/>
        <sz val="11"/>
        <color rgb="FF000000"/>
        <rFont val="Arial"/>
        <family val="2"/>
      </rPr>
      <t>ln</t>
    </r>
    <r>
      <rPr>
        <sz val="11"/>
        <color indexed="8"/>
        <rFont val="Arial"/>
        <family val="2"/>
      </rPr>
      <t>(</t>
    </r>
    <r>
      <rPr>
        <i/>
        <sz val="11"/>
        <color rgb="FF000000"/>
        <rFont val="Arial"/>
        <family val="2"/>
      </rPr>
      <t>C</t>
    </r>
    <r>
      <rPr>
        <i/>
        <vertAlign val="subscript"/>
        <sz val="11"/>
        <color rgb="FF000000"/>
        <rFont val="Arial"/>
        <family val="2"/>
      </rPr>
      <t>in</t>
    </r>
    <r>
      <rPr>
        <sz val="11"/>
        <color indexed="8"/>
        <rFont val="Arial"/>
        <family val="2"/>
      </rPr>
      <t xml:space="preserve"> - </t>
    </r>
    <r>
      <rPr>
        <i/>
        <sz val="11"/>
        <color rgb="FF000000"/>
        <rFont val="Arial"/>
        <family val="2"/>
      </rPr>
      <t>C</t>
    </r>
    <r>
      <rPr>
        <i/>
        <vertAlign val="subscript"/>
        <sz val="11"/>
        <color rgb="FF000000"/>
        <rFont val="Arial"/>
        <family val="2"/>
      </rPr>
      <t>ex moy</t>
    </r>
    <r>
      <rPr>
        <sz val="11"/>
        <color indexed="8"/>
        <rFont val="Arial"/>
        <family val="2"/>
      </rPr>
      <t>)</t>
    </r>
  </si>
  <si>
    <r>
      <t>ln</t>
    </r>
    <r>
      <rPr>
        <sz val="11"/>
        <color theme="1"/>
        <rFont val="Arial"/>
        <family val="2"/>
      </rPr>
      <t xml:space="preserve"> = logarithme naturel</t>
    </r>
  </si>
  <si>
    <r>
      <rPr>
        <i/>
        <sz val="11"/>
        <color theme="1"/>
        <rFont val="Arial"/>
        <family val="2"/>
      </rPr>
      <t>C</t>
    </r>
    <r>
      <rPr>
        <i/>
        <vertAlign val="subscript"/>
        <sz val="11"/>
        <color theme="1"/>
        <rFont val="Arial"/>
        <family val="2"/>
      </rPr>
      <t>ex</t>
    </r>
    <r>
      <rPr>
        <sz val="11"/>
        <color theme="1"/>
        <rFont val="Arial"/>
        <family val="2"/>
      </rPr>
      <t xml:space="preserve"> (en ppm)</t>
    </r>
  </si>
  <si>
    <r>
      <t>Graphique A. Diminution de la concentration de CO</t>
    </r>
    <r>
      <rPr>
        <vertAlign val="subscript"/>
        <sz val="11"/>
        <color theme="1"/>
        <rFont val="Arial"/>
        <family val="2"/>
      </rPr>
      <t>2</t>
    </r>
    <r>
      <rPr>
        <sz val="11"/>
        <color theme="1"/>
        <rFont val="Arial"/>
        <family val="2"/>
      </rPr>
      <t xml:space="preserve"> dans un contenant</t>
    </r>
  </si>
  <si>
    <r>
      <t>Graphique B. Diminution de la concentration de CO</t>
    </r>
    <r>
      <rPr>
        <vertAlign val="subscript"/>
        <sz val="11"/>
        <color theme="1"/>
        <rFont val="Arial"/>
        <family val="2"/>
      </rPr>
      <t>2</t>
    </r>
    <r>
      <rPr>
        <sz val="11"/>
        <color theme="1"/>
        <rFont val="Arial"/>
        <family val="2"/>
      </rPr>
      <t xml:space="preserve"> dans un contenant exprimée par le logarithme naturel </t>
    </r>
  </si>
  <si>
    <r>
      <t>de la concentration de CO</t>
    </r>
    <r>
      <rPr>
        <vertAlign val="subscript"/>
        <sz val="11"/>
        <color theme="1"/>
        <rFont val="Arial"/>
        <family val="2"/>
      </rPr>
      <t>2</t>
    </r>
    <r>
      <rPr>
        <sz val="11"/>
        <color theme="1"/>
        <rFont val="Arial"/>
        <family val="2"/>
      </rPr>
      <t xml:space="preserve"> moins la valeur à l’extérieur dans la pièce en fonction du temps</t>
    </r>
  </si>
  <si>
    <r>
      <t xml:space="preserve">La </t>
    </r>
    <r>
      <rPr>
        <b/>
        <i/>
        <sz val="11"/>
        <color theme="1"/>
        <rFont val="Arial"/>
        <family val="2"/>
      </rPr>
      <t>C</t>
    </r>
    <r>
      <rPr>
        <b/>
        <i/>
        <vertAlign val="subscript"/>
        <sz val="11"/>
        <color theme="1"/>
        <rFont val="Arial"/>
        <family val="2"/>
      </rPr>
      <t>ex</t>
    </r>
    <r>
      <rPr>
        <b/>
        <sz val="11"/>
        <color theme="1"/>
        <rFont val="Arial"/>
        <family val="2"/>
      </rPr>
      <t xml:space="preserve"> moyenne</t>
    </r>
    <r>
      <rPr>
        <sz val="11"/>
        <color theme="1"/>
        <rFont val="Arial"/>
        <family val="2"/>
      </rPr>
      <t>, dans la cellule H7, est une fonction Excel permettant de déterminer la concentration moyenne externe (ambiante) de CO</t>
    </r>
    <r>
      <rPr>
        <vertAlign val="subscript"/>
        <sz val="11"/>
        <color theme="1"/>
        <rFont val="Arial"/>
        <family val="2"/>
      </rPr>
      <t>2</t>
    </r>
    <r>
      <rPr>
        <sz val="11"/>
        <color theme="1"/>
        <rFont val="Arial"/>
        <family val="2"/>
      </rPr>
      <t xml:space="preserve"> dans la plage spécifique (lignes H14 à H358). </t>
    </r>
  </si>
  <si>
    <r>
      <t>Les données de H11 à H13 ont été exclues du calcul de la concentration moyenne, car elles ne représentent pas la concentration ambiante correcte de CO</t>
    </r>
    <r>
      <rPr>
        <vertAlign val="subscript"/>
        <sz val="11"/>
        <color theme="1"/>
        <rFont val="Arial"/>
        <family val="2"/>
      </rPr>
      <t>2</t>
    </r>
    <r>
      <rPr>
        <sz val="11"/>
        <color theme="1"/>
        <rFont val="Arial"/>
        <family val="2"/>
      </rPr>
      <t xml:space="preserve">.  </t>
    </r>
  </si>
  <si>
    <r>
      <t>Vous pouvez entrer votre concentration de fond de CO</t>
    </r>
    <r>
      <rPr>
        <vertAlign val="subscript"/>
        <sz val="11"/>
        <color theme="1"/>
        <rFont val="Arial"/>
        <family val="2"/>
      </rPr>
      <t>2</t>
    </r>
    <r>
      <rPr>
        <sz val="11"/>
        <color theme="1"/>
        <rFont val="Arial"/>
        <family val="2"/>
      </rPr>
      <t xml:space="preserve"> mesurée directement dans la cellule H7.</t>
    </r>
  </si>
  <si>
    <r>
      <t xml:space="preserve">Les </t>
    </r>
    <r>
      <rPr>
        <b/>
        <sz val="11"/>
        <color theme="1"/>
        <rFont val="Arial"/>
        <family val="2"/>
      </rPr>
      <t>graphiques A et B</t>
    </r>
    <r>
      <rPr>
        <sz val="11"/>
        <color theme="1"/>
        <rFont val="Arial"/>
        <family val="2"/>
      </rPr>
      <t xml:space="preserve"> sont basés sur les données de la ligne 11 à 358. La taille de vos données peut être plus courte ou plus longue. Les figures doivent couvrir l'étendue de vos données.</t>
    </r>
  </si>
  <si>
    <r>
      <t>L'</t>
    </r>
    <r>
      <rPr>
        <b/>
        <sz val="11"/>
        <color theme="1"/>
        <rFont val="Arial"/>
        <family val="2"/>
      </rPr>
      <t>étanchéité à l'air</t>
    </r>
    <r>
      <rPr>
        <sz val="11"/>
        <color theme="1"/>
        <rFont val="Arial"/>
        <family val="2"/>
      </rPr>
      <t xml:space="preserve"> obtenue à partir de la fonction "Pente" (Slope) du logiciel Excel dans la cellule R52.</t>
    </r>
  </si>
  <si>
    <t>Où</t>
  </si>
  <si>
    <r>
      <t>Équation 4 :</t>
    </r>
    <r>
      <rPr>
        <b/>
        <sz val="14"/>
        <color theme="1"/>
        <rFont val="Arial"/>
        <family val="2"/>
      </rPr>
      <t xml:space="preserve"> </t>
    </r>
  </si>
  <si>
    <r>
      <rPr>
        <i/>
        <sz val="11"/>
        <color theme="1"/>
        <rFont val="Arial"/>
        <family val="2"/>
      </rPr>
      <t xml:space="preserve">N </t>
    </r>
    <r>
      <rPr>
        <sz val="11"/>
        <color theme="1"/>
        <rFont val="Arial"/>
        <family val="2"/>
      </rPr>
      <t>= étanchéité à l'air (1/jour)</t>
    </r>
  </si>
  <si>
    <r>
      <rPr>
        <i/>
        <sz val="11"/>
        <color theme="1"/>
        <rFont val="Arial"/>
        <family val="2"/>
      </rPr>
      <t>Dt = t</t>
    </r>
    <r>
      <rPr>
        <i/>
        <vertAlign val="subscript"/>
        <sz val="11"/>
        <color theme="1"/>
        <rFont val="Arial"/>
        <family val="2"/>
      </rPr>
      <t>2</t>
    </r>
    <r>
      <rPr>
        <i/>
        <sz val="11"/>
        <color theme="1"/>
        <rFont val="Arial"/>
        <family val="2"/>
      </rPr>
      <t xml:space="preserve"> - t</t>
    </r>
    <r>
      <rPr>
        <i/>
        <vertAlign val="subscript"/>
        <sz val="11"/>
        <color theme="1"/>
        <rFont val="Arial"/>
        <family val="2"/>
      </rPr>
      <t>1</t>
    </r>
    <r>
      <rPr>
        <sz val="11"/>
        <color theme="1"/>
        <rFont val="Arial"/>
        <family val="2"/>
      </rPr>
      <t xml:space="preserve"> = durée entre les mesures de </t>
    </r>
    <r>
      <rPr>
        <i/>
        <sz val="11"/>
        <color theme="1"/>
        <rFont val="Arial"/>
        <family val="2"/>
      </rPr>
      <t>C</t>
    </r>
    <r>
      <rPr>
        <i/>
        <vertAlign val="subscript"/>
        <sz val="11"/>
        <color theme="1"/>
        <rFont val="Arial"/>
        <family val="2"/>
      </rPr>
      <t>in</t>
    </r>
    <r>
      <rPr>
        <sz val="11"/>
        <color theme="1"/>
        <rFont val="Arial"/>
        <family val="2"/>
      </rPr>
      <t xml:space="preserve"> (en jours) </t>
    </r>
  </si>
  <si>
    <r>
      <rPr>
        <i/>
        <sz val="11"/>
        <color theme="1"/>
        <rFont val="Arial"/>
        <family val="2"/>
      </rPr>
      <t>C</t>
    </r>
    <r>
      <rPr>
        <i/>
        <vertAlign val="subscript"/>
        <sz val="11"/>
        <color theme="1"/>
        <rFont val="Arial"/>
        <family val="2"/>
      </rPr>
      <t>in1</t>
    </r>
    <r>
      <rPr>
        <sz val="11"/>
        <color theme="1"/>
        <rFont val="Arial"/>
        <family val="2"/>
      </rPr>
      <t xml:space="preserve"> = concentration de CO</t>
    </r>
    <r>
      <rPr>
        <vertAlign val="subscript"/>
        <sz val="11"/>
        <color theme="1"/>
        <rFont val="Arial"/>
        <family val="2"/>
      </rPr>
      <t>2</t>
    </r>
    <r>
      <rPr>
        <sz val="11"/>
        <color theme="1"/>
        <rFont val="Arial"/>
        <family val="2"/>
      </rPr>
      <t xml:space="preserve"> à l'intérieur au début de l’essai (en ppm)</t>
    </r>
  </si>
  <si>
    <r>
      <rPr>
        <i/>
        <sz val="11"/>
        <color theme="1"/>
        <rFont val="Arial"/>
        <family val="2"/>
      </rPr>
      <t>C</t>
    </r>
    <r>
      <rPr>
        <i/>
        <vertAlign val="subscript"/>
        <sz val="11"/>
        <color theme="1"/>
        <rFont val="Arial"/>
        <family val="2"/>
      </rPr>
      <t>in2</t>
    </r>
    <r>
      <rPr>
        <sz val="11"/>
        <color theme="1"/>
        <rFont val="Arial"/>
        <family val="2"/>
      </rPr>
      <t xml:space="preserve"> = concentration de CO</t>
    </r>
    <r>
      <rPr>
        <vertAlign val="subscript"/>
        <sz val="11"/>
        <color theme="1"/>
        <rFont val="Arial"/>
        <family val="2"/>
      </rPr>
      <t>2</t>
    </r>
    <r>
      <rPr>
        <sz val="11"/>
        <color theme="1"/>
        <rFont val="Arial"/>
        <family val="2"/>
      </rPr>
      <t xml:space="preserve"> à l'intérieur à la fin de l’essai (en ppm)</t>
    </r>
  </si>
  <si>
    <r>
      <rPr>
        <i/>
        <sz val="11"/>
        <color theme="1"/>
        <rFont val="Arial"/>
        <family val="2"/>
      </rPr>
      <t>C</t>
    </r>
    <r>
      <rPr>
        <i/>
        <vertAlign val="subscript"/>
        <sz val="11"/>
        <color theme="1"/>
        <rFont val="Arial"/>
        <family val="2"/>
      </rPr>
      <t>ex</t>
    </r>
    <r>
      <rPr>
        <sz val="11"/>
        <color theme="1"/>
        <rFont val="Arial"/>
        <family val="2"/>
      </rPr>
      <t xml:space="preserve"> = concentration de CO</t>
    </r>
    <r>
      <rPr>
        <vertAlign val="subscript"/>
        <sz val="11"/>
        <color theme="1"/>
        <rFont val="Arial"/>
        <family val="2"/>
      </rPr>
      <t>2</t>
    </r>
    <r>
      <rPr>
        <sz val="11"/>
        <color theme="1"/>
        <rFont val="Arial"/>
        <family val="2"/>
      </rPr>
      <t xml:space="preserve"> à l’extérieur (dans la pièce) (en ppm)</t>
    </r>
  </si>
  <si>
    <r>
      <rPr>
        <i/>
        <sz val="11"/>
        <color theme="1"/>
        <rFont val="Arial"/>
        <family val="2"/>
      </rPr>
      <t>N</t>
    </r>
    <r>
      <rPr>
        <sz val="11"/>
        <color theme="1"/>
        <rFont val="Arial"/>
        <family val="2"/>
      </rPr>
      <t xml:space="preserve"> (1/jour)</t>
    </r>
  </si>
  <si>
    <r>
      <t>Vous pouvez entrer vos propres données et voir l'étanchéité à l'air (</t>
    </r>
    <r>
      <rPr>
        <i/>
        <sz val="11"/>
        <color theme="1"/>
        <rFont val="Arial"/>
        <family val="2"/>
      </rPr>
      <t>N</t>
    </r>
    <r>
      <rPr>
        <sz val="11"/>
        <color theme="1"/>
        <rFont val="Arial"/>
        <family val="2"/>
      </rPr>
      <t>) correspondante dans la colonne G.</t>
    </r>
  </si>
  <si>
    <t>Les données des cellules A16 à E20 du tableau 1 sont les mêmes que celles dans le BT 38.</t>
  </si>
  <si>
    <t>Les cellules vertes représentent des valeurs calculées; on recommande de ne pas de les modifier.</t>
  </si>
  <si>
    <r>
      <rPr>
        <i/>
        <sz val="11"/>
        <color theme="1"/>
        <rFont val="Arial"/>
        <family val="2"/>
      </rPr>
      <t>t</t>
    </r>
    <r>
      <rPr>
        <i/>
        <vertAlign val="subscript"/>
        <sz val="11"/>
        <color theme="1"/>
        <rFont val="Arial"/>
        <family val="2"/>
      </rPr>
      <t>2</t>
    </r>
    <r>
      <rPr>
        <sz val="11"/>
        <color theme="1"/>
        <rFont val="Arial"/>
        <family val="2"/>
      </rPr>
      <t xml:space="preserve"> (en heures)</t>
    </r>
  </si>
  <si>
    <r>
      <rPr>
        <i/>
        <sz val="11"/>
        <color theme="1"/>
        <rFont val="Arial"/>
        <family val="2"/>
      </rPr>
      <t>t</t>
    </r>
    <r>
      <rPr>
        <i/>
        <vertAlign val="subscript"/>
        <sz val="11"/>
        <color theme="1"/>
        <rFont val="Arial"/>
        <family val="2"/>
      </rPr>
      <t>1</t>
    </r>
    <r>
      <rPr>
        <sz val="11"/>
        <color theme="1"/>
        <rFont val="Arial"/>
        <family val="2"/>
      </rPr>
      <t xml:space="preserve"> (en heures)</t>
    </r>
  </si>
  <si>
    <t xml:space="preserve">Équation 5 : </t>
  </si>
  <si>
    <r>
      <rPr>
        <i/>
        <sz val="11"/>
        <color theme="1"/>
        <rFont val="Arial"/>
        <family val="2"/>
      </rPr>
      <t>t</t>
    </r>
    <r>
      <rPr>
        <sz val="11"/>
        <color theme="1"/>
        <rFont val="Arial"/>
        <family val="2"/>
      </rPr>
      <t xml:space="preserve"> = durée de l’essai pour une concentration cible en particulier (en jours)</t>
    </r>
  </si>
  <si>
    <r>
      <rPr>
        <i/>
        <sz val="11"/>
        <color theme="1"/>
        <rFont val="Arial"/>
        <family val="2"/>
      </rPr>
      <t>C</t>
    </r>
    <r>
      <rPr>
        <i/>
        <vertAlign val="subscript"/>
        <sz val="11"/>
        <color theme="1"/>
        <rFont val="Arial"/>
        <family val="2"/>
      </rPr>
      <t>in1</t>
    </r>
    <r>
      <rPr>
        <sz val="11"/>
        <color theme="1"/>
        <rFont val="Arial"/>
        <family val="2"/>
      </rPr>
      <t xml:space="preserve"> =  concentration de départ après la stabilisation (en ppm) </t>
    </r>
  </si>
  <si>
    <r>
      <rPr>
        <i/>
        <sz val="11"/>
        <color theme="1"/>
        <rFont val="Arial"/>
        <family val="2"/>
      </rPr>
      <t>C</t>
    </r>
    <r>
      <rPr>
        <i/>
        <vertAlign val="subscript"/>
        <sz val="11"/>
        <color theme="1"/>
        <rFont val="Arial"/>
        <family val="2"/>
      </rPr>
      <t>ex</t>
    </r>
    <r>
      <rPr>
        <sz val="11"/>
        <color theme="1"/>
        <rFont val="Arial"/>
        <family val="2"/>
      </rPr>
      <t xml:space="preserve"> = concentration de fond (en ppm) </t>
    </r>
  </si>
  <si>
    <r>
      <rPr>
        <i/>
        <sz val="11"/>
        <color theme="1"/>
        <rFont val="Arial"/>
        <family val="2"/>
      </rPr>
      <t>C</t>
    </r>
    <r>
      <rPr>
        <i/>
        <vertAlign val="subscript"/>
        <sz val="11"/>
        <color theme="1"/>
        <rFont val="Arial"/>
        <family val="2"/>
      </rPr>
      <t>in2</t>
    </r>
    <r>
      <rPr>
        <sz val="11"/>
        <color theme="1"/>
        <rFont val="Arial"/>
        <family val="2"/>
      </rPr>
      <t xml:space="preserve"> = concentration ciblée (en ppm) telle que la diminution de la concentration de 20 %, la demi-décroissance ou le niveau final (</t>
    </r>
    <r>
      <rPr>
        <i/>
        <sz val="11"/>
        <color theme="1"/>
        <rFont val="Arial"/>
        <family val="2"/>
      </rPr>
      <t>C</t>
    </r>
    <r>
      <rPr>
        <i/>
        <vertAlign val="subscript"/>
        <sz val="11"/>
        <color theme="1"/>
        <rFont val="Arial"/>
        <family val="2"/>
      </rPr>
      <t>ex</t>
    </r>
    <r>
      <rPr>
        <sz val="11"/>
        <color theme="1"/>
        <rFont val="Arial"/>
        <family val="2"/>
      </rPr>
      <t xml:space="preserve"> + 600 ppm)</t>
    </r>
  </si>
  <si>
    <r>
      <rPr>
        <i/>
        <sz val="11"/>
        <color theme="1"/>
        <rFont val="Arial"/>
        <family val="2"/>
      </rPr>
      <t>N</t>
    </r>
    <r>
      <rPr>
        <sz val="11"/>
        <color theme="1"/>
        <rFont val="Arial"/>
        <family val="2"/>
      </rPr>
      <t xml:space="preserve"> = étanchéité à l’air (1/jour)</t>
    </r>
  </si>
  <si>
    <t>Les cellules vertes représentent les valeurs calculées; on recommande de ne pas les modifier.</t>
  </si>
  <si>
    <t>Vous pouvez mettre vos propres données dans les cellules A17 à C17 et voir la limite finale calculée ainsi que la durée correspondante dans les cellules D17 à G17.</t>
  </si>
  <si>
    <t>Temps (en jours) pour atteindre :</t>
  </si>
  <si>
    <t>Tableau 2 : Temps pour atteindre une diminution de concentration donnée (basé sur l'équation 5)</t>
  </si>
  <si>
    <t>(Ce graphique correspond à la figure 14 dans le BT 38.)</t>
  </si>
  <si>
    <t>(Ce graphique correspond à la la figure 15 dans le BT 38.)</t>
  </si>
  <si>
    <r>
      <t>Si vous aviez un moniteur à l'extérieur du contenant de protection enregistrant le CO</t>
    </r>
    <r>
      <rPr>
        <vertAlign val="subscript"/>
        <sz val="11"/>
        <color theme="1"/>
        <rFont val="Arial"/>
        <family val="2"/>
      </rPr>
      <t>2</t>
    </r>
    <r>
      <rPr>
        <sz val="11"/>
        <color theme="1"/>
        <rFont val="Arial"/>
        <family val="2"/>
      </rPr>
      <t xml:space="preserve"> pendant l'expérience, ces valeurs peuvent être placées dans la colonne H, et la formule de la cellule H7 devrait couvrir la plage de vos données.</t>
    </r>
  </si>
  <si>
    <r>
      <t xml:space="preserve">Cette feuille de calculs est une ressource supplémentaire qui accompagne le Bulletin technique de l'ICC 38 </t>
    </r>
    <r>
      <rPr>
        <i/>
        <sz val="12"/>
        <color theme="1"/>
        <rFont val="Arial"/>
        <family val="2"/>
      </rPr>
      <t xml:space="preserve">Mesure de l'étanchéité des vitrines d'exposition et d'autres contenants de protection </t>
    </r>
    <r>
      <rPr>
        <sz val="12"/>
        <color theme="1"/>
        <rFont val="Arial"/>
        <family val="2"/>
      </rPr>
      <t>(2022). Elle s'adresse aux personnes qui connaissent bien  le logiciel Excel, en particulier l'utilisation des fonctions graphiques. Ce fichier reproduit les données et les figures utilisées dans le BT 38. Les utilisateurs peuvent entrer des données dans la feuille de calculs, et les résultats seront automatiquement mis à jour. Les figures et certaines fonctions d'Excel peuvent nécessiter des ajustements pour couvrir la taille des données saisies.</t>
    </r>
  </si>
  <si>
    <r>
      <t>C</t>
    </r>
    <r>
      <rPr>
        <i/>
        <vertAlign val="subscript"/>
        <sz val="11"/>
        <color theme="1"/>
        <rFont val="Arial"/>
        <family val="2"/>
      </rPr>
      <t>in</t>
    </r>
    <r>
      <rPr>
        <sz val="11"/>
        <color theme="1"/>
        <rFont val="Arial"/>
        <family val="2"/>
      </rPr>
      <t xml:space="preserve"> = concentration de CO</t>
    </r>
    <r>
      <rPr>
        <vertAlign val="subscript"/>
        <sz val="11"/>
        <color theme="1"/>
        <rFont val="Arial"/>
        <family val="2"/>
      </rPr>
      <t>2</t>
    </r>
    <r>
      <rPr>
        <sz val="11"/>
        <color theme="1"/>
        <rFont val="Arial"/>
        <family val="2"/>
      </rPr>
      <t xml:space="preserve"> à l’intérieur au début de l’essai (en ppm)</t>
    </r>
  </si>
  <si>
    <r>
      <t>C</t>
    </r>
    <r>
      <rPr>
        <i/>
        <vertAlign val="subscript"/>
        <sz val="11"/>
        <color theme="1"/>
        <rFont val="Arial"/>
        <family val="2"/>
      </rPr>
      <t>ex</t>
    </r>
    <r>
      <rPr>
        <sz val="11"/>
        <color theme="1"/>
        <rFont val="Arial"/>
        <family val="2"/>
      </rPr>
      <t xml:space="preserve"> = concentration de CO</t>
    </r>
    <r>
      <rPr>
        <vertAlign val="subscript"/>
        <sz val="11"/>
        <color theme="1"/>
        <rFont val="Arial"/>
        <family val="2"/>
      </rPr>
      <t>2</t>
    </r>
    <r>
      <rPr>
        <sz val="11"/>
        <color theme="1"/>
        <rFont val="Arial"/>
        <family val="2"/>
      </rPr>
      <t xml:space="preserve"> à l’extérieur (dans la pièce) (en ppm)</t>
    </r>
  </si>
  <si>
    <r>
      <t>Pour créer les graphiques A et B, il faut mettre la durée en jours dans la colonne C, la concentration de CO</t>
    </r>
    <r>
      <rPr>
        <vertAlign val="subscript"/>
        <sz val="11"/>
        <color theme="1"/>
        <rFont val="Arial"/>
        <family val="2"/>
      </rPr>
      <t>2</t>
    </r>
    <r>
      <rPr>
        <sz val="11"/>
        <color theme="1"/>
        <rFont val="Arial"/>
        <family val="2"/>
      </rPr>
      <t xml:space="preserve"> dans la colonne D et la concentration externe moyenne de CO</t>
    </r>
    <r>
      <rPr>
        <vertAlign val="subscript"/>
        <sz val="11"/>
        <color theme="1"/>
        <rFont val="Arial"/>
        <family val="2"/>
      </rPr>
      <t>2</t>
    </r>
    <r>
      <rPr>
        <sz val="11"/>
        <color theme="1"/>
        <rFont val="Arial"/>
        <family val="2"/>
      </rPr>
      <t xml:space="preserve"> (dans la pièce) dans la cellule H7.</t>
    </r>
  </si>
  <si>
    <t>Tableau 1 : Ensembles de deux points pour la détermination de l’étanchéité à l’air (basés sur l'équation 4)</t>
  </si>
  <si>
    <r>
      <rPr>
        <i/>
        <sz val="11"/>
        <color theme="1"/>
        <rFont val="Arial"/>
        <family val="2"/>
      </rPr>
      <t>C</t>
    </r>
    <r>
      <rPr>
        <i/>
        <vertAlign val="subscript"/>
        <sz val="11"/>
        <color theme="1"/>
        <rFont val="Arial"/>
        <family val="2"/>
      </rPr>
      <t>in</t>
    </r>
    <r>
      <rPr>
        <sz val="11"/>
        <color theme="1"/>
        <rFont val="Arial"/>
        <family val="2"/>
      </rPr>
      <t xml:space="preserve"> (en ppm) à </t>
    </r>
    <r>
      <rPr>
        <i/>
        <sz val="11"/>
        <color theme="1"/>
        <rFont val="Arial"/>
        <family val="2"/>
      </rPr>
      <t>t</t>
    </r>
    <r>
      <rPr>
        <i/>
        <vertAlign val="subscript"/>
        <sz val="11"/>
        <color theme="1"/>
        <rFont val="Arial"/>
        <family val="2"/>
      </rPr>
      <t>1</t>
    </r>
  </si>
  <si>
    <r>
      <rPr>
        <i/>
        <sz val="11"/>
        <color theme="1"/>
        <rFont val="Arial"/>
        <family val="2"/>
      </rPr>
      <t>C</t>
    </r>
    <r>
      <rPr>
        <i/>
        <vertAlign val="subscript"/>
        <sz val="11"/>
        <color theme="1"/>
        <rFont val="Arial"/>
        <family val="2"/>
      </rPr>
      <t>in</t>
    </r>
    <r>
      <rPr>
        <sz val="11"/>
        <color theme="1"/>
        <rFont val="Arial"/>
        <family val="2"/>
      </rPr>
      <t xml:space="preserve"> (en ppm) à </t>
    </r>
    <r>
      <rPr>
        <i/>
        <sz val="11"/>
        <color theme="1"/>
        <rFont val="Arial"/>
        <family val="2"/>
      </rPr>
      <t>t</t>
    </r>
    <r>
      <rPr>
        <i/>
        <vertAlign val="subscript"/>
        <sz val="11"/>
        <color theme="1"/>
        <rFont val="Arial"/>
        <family val="2"/>
      </rPr>
      <t>2</t>
    </r>
  </si>
  <si>
    <t>Les données des cellules A17 à C17 du tableau 2 sont les mêmes que celles des trois scénarios du BT 38 (le tableau 2 ne figure toutefois pas dans le BT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</si>
</sst>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Arial"/>
      <family val="2"/>
    </font>
    <font>
      <b/>
      <sz val="16"/>
      <color theme="1"/>
      <name val="Arial"/>
      <family val="2"/>
    </font>
    <font>
      <sz val="12"/>
      <color theme="1"/>
      <name val="Calibri"/>
      <family val="2"/>
      <scheme val="minor"/>
    </font>
    <font>
      <sz val="14"/>
      <color theme="1"/>
      <name val="Calibri"/>
      <family val="2"/>
      <scheme val="minor"/>
    </font>
    <font>
      <i/>
      <sz val="11"/>
      <color theme="1"/>
      <name val="Arial"/>
      <family val="2"/>
    </font>
    <font>
      <i/>
      <vertAlign val="subscript"/>
      <sz val="11"/>
      <color theme="1"/>
      <name val="Arial"/>
      <family val="2"/>
    </font>
    <font>
      <vertAlign val="subscript"/>
      <sz val="11"/>
      <color theme="1"/>
      <name val="Arial"/>
      <family val="2"/>
    </font>
    <font>
      <sz val="11"/>
      <color indexed="8"/>
      <name val="Arial"/>
      <family val="2"/>
    </font>
    <font>
      <i/>
      <sz val="11"/>
      <color rgb="FF000000"/>
      <name val="Arial"/>
      <family val="2"/>
    </font>
    <font>
      <i/>
      <vertAlign val="subscript"/>
      <sz val="11"/>
      <color rgb="FF000000"/>
      <name val="Arial"/>
      <family val="2"/>
    </font>
    <font>
      <sz val="8"/>
      <name val="Calibri"/>
      <family val="2"/>
      <scheme val="minor"/>
    </font>
    <font>
      <sz val="8"/>
      <color indexed="8"/>
      <name val="Arial"/>
      <family val="2"/>
    </font>
    <font>
      <sz val="11"/>
      <color rgb="FFFF0000"/>
      <name val="Arial"/>
      <family val="2"/>
    </font>
    <font>
      <b/>
      <sz val="11"/>
      <color theme="1"/>
      <name val="Arial"/>
      <family val="2"/>
    </font>
    <font>
      <b/>
      <i/>
      <sz val="11"/>
      <color theme="1"/>
      <name val="Arial"/>
      <family val="2"/>
    </font>
    <font>
      <b/>
      <i/>
      <vertAlign val="subscript"/>
      <sz val="11"/>
      <color theme="1"/>
      <name val="Arial"/>
      <family val="2"/>
    </font>
    <font>
      <sz val="9"/>
      <color theme="1"/>
      <name val="Arial"/>
      <family val="2"/>
    </font>
    <font>
      <sz val="12"/>
      <color theme="1"/>
      <name val="Arial"/>
      <family val="2"/>
    </font>
    <font>
      <i/>
      <sz val="12"/>
      <color theme="1"/>
      <name val="Arial"/>
      <family val="2"/>
    </font>
    <font>
      <b/>
      <sz val="14"/>
      <color theme="1"/>
      <name val="Arial"/>
      <family val="2"/>
    </font>
    <font>
      <sz val="1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1">
    <xf numFmtId="0" fontId="0" fillId="0" borderId="0" xfId="0"/>
    <xf numFmtId="165" fontId="0" fillId="0" borderId="0" xfId="0" applyNumberFormat="1" applyFill="1" applyBorder="1" applyAlignment="1"/>
    <xf numFmtId="0" fontId="0" fillId="0" borderId="0" xfId="0" applyFill="1" applyBorder="1"/>
    <xf numFmtId="0" fontId="0" fillId="0" borderId="0" xfId="0" applyFill="1" applyBorder="1" applyAlignment="1">
      <alignment horizontal="center"/>
    </xf>
    <xf numFmtId="0" fontId="0" fillId="0" borderId="0" xfId="0" applyAlignment="1">
      <alignment vertical="center"/>
    </xf>
    <xf numFmtId="9" fontId="0" fillId="0" borderId="0" xfId="0" applyNumberFormat="1"/>
    <xf numFmtId="0" fontId="0" fillId="0" borderId="0" xfId="0" applyFill="1" applyBorder="1" applyAlignment="1" applyProtection="1">
      <alignment horizontal="center"/>
    </xf>
    <xf numFmtId="0" fontId="1" fillId="0" borderId="7" xfId="0" applyFont="1" applyBorder="1" applyAlignment="1">
      <alignment horizontal="center" vertical="center" wrapText="1"/>
    </xf>
    <xf numFmtId="0" fontId="0" fillId="0" borderId="0" xfId="0" applyBorder="1"/>
    <xf numFmtId="0" fontId="2" fillId="0" borderId="0" xfId="0" applyFont="1"/>
    <xf numFmtId="0" fontId="3" fillId="0" borderId="0" xfId="0" applyFont="1"/>
    <xf numFmtId="0" fontId="1" fillId="0" borderId="0" xfId="0" applyFont="1" applyAlignment="1">
      <alignment horizontal="center" vertical="center" wrapText="1"/>
    </xf>
    <xf numFmtId="0" fontId="4" fillId="0" borderId="0" xfId="0" applyFont="1" applyAlignment="1">
      <alignment horizontal="left" vertical="center" wrapText="1"/>
    </xf>
    <xf numFmtId="0" fontId="0" fillId="0" borderId="0" xfId="0" applyAlignment="1">
      <alignment wrapText="1"/>
    </xf>
    <xf numFmtId="0" fontId="5" fillId="0" borderId="0" xfId="0" applyFont="1" applyAlignment="1">
      <alignment vertical="center"/>
    </xf>
    <xf numFmtId="0" fontId="1" fillId="0" borderId="0" xfId="0" applyFont="1" applyAlignment="1">
      <alignment horizontal="center"/>
    </xf>
    <xf numFmtId="0" fontId="1" fillId="3" borderId="0" xfId="0" applyFont="1" applyFill="1" applyAlignment="1">
      <alignment horizontal="right"/>
    </xf>
    <xf numFmtId="1" fontId="1" fillId="3" borderId="0" xfId="0" applyNumberFormat="1" applyFont="1" applyFill="1" applyAlignment="1">
      <alignment horizontal="center"/>
    </xf>
    <xf numFmtId="1" fontId="1" fillId="0" borderId="7" xfId="0" applyNumberFormat="1" applyFont="1" applyBorder="1" applyAlignment="1">
      <alignment horizontal="center"/>
    </xf>
    <xf numFmtId="164" fontId="1" fillId="3" borderId="7" xfId="0" applyNumberFormat="1" applyFont="1" applyFill="1" applyBorder="1" applyAlignment="1">
      <alignment horizontal="center"/>
    </xf>
    <xf numFmtId="0" fontId="1" fillId="0" borderId="7" xfId="0" applyFont="1" applyBorder="1" applyAlignment="1">
      <alignment horizontal="center"/>
    </xf>
    <xf numFmtId="164" fontId="8" fillId="2" borderId="7" xfId="0" applyNumberFormat="1" applyFont="1" applyFill="1" applyBorder="1" applyAlignment="1">
      <alignment horizontal="center"/>
    </xf>
    <xf numFmtId="0" fontId="1" fillId="0" borderId="0" xfId="0" applyFont="1" applyFill="1" applyProtection="1"/>
    <xf numFmtId="164" fontId="1" fillId="0" borderId="0" xfId="0" applyNumberFormat="1" applyFont="1"/>
    <xf numFmtId="164" fontId="1" fillId="3" borderId="0" xfId="0" applyNumberFormat="1" applyFont="1" applyFill="1" applyProtection="1"/>
    <xf numFmtId="164" fontId="1" fillId="0" borderId="0" xfId="0" applyNumberFormat="1" applyFont="1" applyFill="1" applyProtection="1"/>
    <xf numFmtId="0" fontId="1" fillId="0" borderId="0" xfId="0" applyFont="1"/>
    <xf numFmtId="14" fontId="1" fillId="0" borderId="0" xfId="0" applyNumberFormat="1" applyFont="1" applyAlignment="1">
      <alignment horizontal="left"/>
    </xf>
    <xf numFmtId="0" fontId="1" fillId="0" borderId="0" xfId="0" applyFont="1" applyFill="1" applyBorder="1" applyAlignment="1"/>
    <xf numFmtId="1" fontId="1" fillId="0" borderId="0" xfId="0" applyNumberFormat="1" applyFont="1"/>
    <xf numFmtId="164" fontId="1" fillId="2" borderId="0" xfId="0" applyNumberFormat="1" applyFont="1" applyFill="1"/>
    <xf numFmtId="164" fontId="1" fillId="0" borderId="0" xfId="0" applyNumberFormat="1" applyFont="1" applyFill="1"/>
    <xf numFmtId="164" fontId="8" fillId="0" borderId="0" xfId="0" applyNumberFormat="1" applyFont="1" applyFill="1" applyBorder="1" applyAlignment="1">
      <alignment horizontal="center"/>
    </xf>
    <xf numFmtId="164" fontId="1" fillId="0" borderId="0" xfId="0" applyNumberFormat="1" applyFont="1" applyFill="1" applyBorder="1"/>
    <xf numFmtId="0" fontId="1" fillId="0" borderId="0" xfId="0" applyFont="1" applyFill="1"/>
    <xf numFmtId="164" fontId="12" fillId="0" borderId="0" xfId="0" applyNumberFormat="1" applyFont="1" applyFill="1"/>
    <xf numFmtId="0" fontId="1" fillId="2" borderId="9" xfId="0" applyFont="1" applyFill="1" applyBorder="1" applyAlignment="1">
      <alignment horizontal="left"/>
    </xf>
    <xf numFmtId="0" fontId="1" fillId="2" borderId="10" xfId="0" applyFont="1" applyFill="1" applyBorder="1"/>
    <xf numFmtId="0" fontId="13" fillId="0" borderId="0" xfId="0" applyFont="1"/>
    <xf numFmtId="0" fontId="14" fillId="0" borderId="0" xfId="0" applyFont="1"/>
    <xf numFmtId="0" fontId="1" fillId="2" borderId="0" xfId="0" applyFont="1" applyFill="1"/>
    <xf numFmtId="0" fontId="1" fillId="3" borderId="0" xfId="0" applyFont="1" applyFill="1"/>
    <xf numFmtId="0" fontId="1" fillId="0" borderId="0" xfId="0" applyFont="1" applyAlignment="1">
      <alignment vertical="center"/>
    </xf>
    <xf numFmtId="0" fontId="1" fillId="0" borderId="0" xfId="0" applyFont="1" applyFill="1" applyBorder="1"/>
    <xf numFmtId="164" fontId="1" fillId="2" borderId="11" xfId="0" applyNumberFormat="1" applyFont="1" applyFill="1" applyBorder="1" applyAlignment="1">
      <alignment horizontal="center"/>
    </xf>
    <xf numFmtId="0" fontId="18" fillId="0" borderId="0" xfId="0" applyFont="1" applyAlignment="1">
      <alignment horizontal="left" vertical="center" wrapText="1"/>
    </xf>
    <xf numFmtId="0" fontId="20" fillId="0" borderId="0" xfId="0" applyFont="1"/>
    <xf numFmtId="0" fontId="20" fillId="0" borderId="0" xfId="0" applyFont="1" applyAlignment="1">
      <alignment vertical="center"/>
    </xf>
    <xf numFmtId="0" fontId="14" fillId="0" borderId="0" xfId="0" applyFont="1" applyAlignment="1">
      <alignment vertical="center"/>
    </xf>
    <xf numFmtId="0" fontId="1" fillId="0" borderId="9"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0" xfId="0" applyFont="1" applyFill="1" applyBorder="1" applyAlignment="1">
      <alignment horizontal="center"/>
    </xf>
    <xf numFmtId="0" fontId="1" fillId="0" borderId="10" xfId="0" applyFont="1" applyBorder="1" applyAlignment="1">
      <alignment horizontal="center"/>
    </xf>
    <xf numFmtId="164" fontId="1" fillId="0" borderId="0" xfId="0" applyNumberFormat="1" applyFont="1" applyFill="1" applyBorder="1" applyAlignment="1">
      <alignment horizontal="center"/>
    </xf>
    <xf numFmtId="0" fontId="1" fillId="0" borderId="0" xfId="0" applyFont="1" applyFill="1" applyBorder="1" applyAlignment="1" applyProtection="1">
      <alignment horizontal="center"/>
    </xf>
    <xf numFmtId="0" fontId="21" fillId="2" borderId="10" xfId="0" applyFont="1" applyFill="1" applyBorder="1" applyAlignment="1">
      <alignment horizontal="center"/>
    </xf>
    <xf numFmtId="2" fontId="1" fillId="2" borderId="0" xfId="0" applyNumberFormat="1" applyFont="1" applyFill="1" applyAlignment="1">
      <alignment horizontal="center"/>
    </xf>
    <xf numFmtId="2" fontId="1" fillId="2" borderId="7" xfId="0" applyNumberFormat="1" applyFont="1" applyFill="1" applyBorder="1" applyAlignment="1">
      <alignment horizontal="center"/>
    </xf>
    <xf numFmtId="0" fontId="1" fillId="2" borderId="11" xfId="0" applyFont="1" applyFill="1" applyBorder="1" applyAlignment="1">
      <alignment horizontal="center"/>
    </xf>
    <xf numFmtId="2" fontId="1" fillId="2" borderId="5" xfId="0" quotePrefix="1" applyNumberFormat="1" applyFont="1" applyFill="1" applyBorder="1" applyAlignment="1">
      <alignment horizontal="center"/>
    </xf>
    <xf numFmtId="2" fontId="1" fillId="2" borderId="8" xfId="0" quotePrefix="1" applyNumberFormat="1" applyFont="1" applyFill="1" applyBorder="1" applyAlignment="1">
      <alignment horizontal="center"/>
    </xf>
    <xf numFmtId="2" fontId="1" fillId="0" borderId="0" xfId="0" quotePrefix="1" applyNumberFormat="1" applyFont="1" applyFill="1" applyBorder="1" applyAlignment="1">
      <alignment horizontal="center"/>
    </xf>
    <xf numFmtId="0" fontId="14" fillId="0" borderId="0" xfId="0" applyFont="1" applyFill="1"/>
    <xf numFmtId="0" fontId="1" fillId="0" borderId="1" xfId="0" applyFont="1" applyBorder="1" applyAlignment="1">
      <alignment horizontal="center"/>
    </xf>
    <xf numFmtId="0" fontId="1" fillId="0" borderId="2" xfId="0" applyFont="1" applyBorder="1" applyAlignment="1">
      <alignment horizontal="center"/>
    </xf>
    <xf numFmtId="2" fontId="1" fillId="0" borderId="10" xfId="0" applyNumberFormat="1" applyFont="1" applyBorder="1" applyAlignment="1">
      <alignment horizontal="center"/>
    </xf>
    <xf numFmtId="0" fontId="1" fillId="2" borderId="0" xfId="0" applyFont="1" applyFill="1" applyAlignment="1">
      <alignment horizontal="center"/>
    </xf>
    <xf numFmtId="0" fontId="1" fillId="2" borderId="10" xfId="0" applyFont="1" applyFill="1" applyBorder="1" applyAlignment="1">
      <alignment horizontal="center"/>
    </xf>
    <xf numFmtId="0" fontId="1" fillId="0" borderId="1" xfId="0" applyFont="1" applyBorder="1"/>
    <xf numFmtId="9" fontId="1" fillId="2" borderId="4" xfId="0" quotePrefix="1" applyNumberFormat="1" applyFont="1" applyFill="1" applyBorder="1" applyAlignment="1">
      <alignment horizontal="center"/>
    </xf>
    <xf numFmtId="2" fontId="1" fillId="2" borderId="9" xfId="0" applyNumberFormat="1" applyFont="1" applyFill="1" applyBorder="1" applyAlignment="1">
      <alignment horizontal="center"/>
    </xf>
    <xf numFmtId="9" fontId="1" fillId="2" borderId="0" xfId="0" applyNumberFormat="1" applyFont="1" applyFill="1" applyBorder="1" applyAlignment="1">
      <alignment horizontal="center"/>
    </xf>
    <xf numFmtId="2" fontId="1" fillId="2" borderId="10" xfId="0" applyNumberFormat="1" applyFont="1" applyFill="1" applyBorder="1" applyAlignment="1">
      <alignment horizontal="center"/>
    </xf>
    <xf numFmtId="0" fontId="17" fillId="0" borderId="0" xfId="0" applyFont="1" applyFill="1" applyBorder="1" applyAlignment="1">
      <alignment horizontal="center"/>
    </xf>
    <xf numFmtId="2" fontId="1" fillId="0" borderId="0" xfId="0" applyNumberFormat="1" applyFont="1" applyFill="1" applyBorder="1" applyAlignment="1"/>
    <xf numFmtId="2" fontId="1" fillId="0" borderId="0" xfId="0" applyNumberFormat="1" applyFont="1"/>
    <xf numFmtId="0" fontId="1" fillId="0" borderId="3" xfId="0" applyFont="1" applyBorder="1" applyAlignment="1">
      <alignment horizontal="center"/>
    </xf>
    <xf numFmtId="0" fontId="1" fillId="2" borderId="5" xfId="0" applyFont="1" applyFill="1" applyBorder="1" applyAlignment="1">
      <alignment horizontal="center"/>
    </xf>
    <xf numFmtId="2" fontId="1" fillId="2" borderId="11"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25182612306861"/>
          <c:y val="9.9616858237547887E-2"/>
          <c:w val="0.7837717548318095"/>
          <c:h val="0.73025552840377717"/>
        </c:manualLayout>
      </c:layout>
      <c:scatterChart>
        <c:scatterStyle val="smoothMarker"/>
        <c:varyColors val="0"/>
        <c:ser>
          <c:idx val="2"/>
          <c:order val="0"/>
          <c:tx>
            <c:v>À l'intérieur</c:v>
          </c:tx>
          <c:spPr>
            <a:ln w="38100" cap="rnd">
              <a:solidFill>
                <a:schemeClr val="tx1"/>
              </a:solidFill>
              <a:round/>
            </a:ln>
            <a:effectLst/>
          </c:spPr>
          <c:marker>
            <c:symbol val="none"/>
          </c:marker>
          <c:xVal>
            <c:numRef>
              <c:f>'Méthode en plusieurs points'!$C$11:$C$358</c:f>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f>'Méthode en plusieurs points'!$D$11:$D$358</c:f>
              <c:numCache>
                <c:formatCode>General</c:formatCode>
                <c:ptCount val="348"/>
                <c:pt idx="0">
                  <c:v>655</c:v>
                </c:pt>
                <c:pt idx="1">
                  <c:v>667</c:v>
                </c:pt>
                <c:pt idx="2">
                  <c:v>676</c:v>
                </c:pt>
                <c:pt idx="3">
                  <c:v>681</c:v>
                </c:pt>
                <c:pt idx="4">
                  <c:v>2295</c:v>
                </c:pt>
                <c:pt idx="5">
                  <c:v>4137</c:v>
                </c:pt>
                <c:pt idx="6">
                  <c:v>4222</c:v>
                </c:pt>
                <c:pt idx="7">
                  <c:v>4218</c:v>
                </c:pt>
                <c:pt idx="8">
                  <c:v>4213</c:v>
                </c:pt>
                <c:pt idx="9">
                  <c:v>4181</c:v>
                </c:pt>
                <c:pt idx="10">
                  <c:v>4161</c:v>
                </c:pt>
                <c:pt idx="11">
                  <c:v>4150</c:v>
                </c:pt>
                <c:pt idx="12">
                  <c:v>4146</c:v>
                </c:pt>
                <c:pt idx="13">
                  <c:v>4117</c:v>
                </c:pt>
                <c:pt idx="14">
                  <c:v>4115</c:v>
                </c:pt>
                <c:pt idx="15">
                  <c:v>4090</c:v>
                </c:pt>
                <c:pt idx="16">
                  <c:v>4073</c:v>
                </c:pt>
                <c:pt idx="17">
                  <c:v>4047</c:v>
                </c:pt>
                <c:pt idx="18">
                  <c:v>4053</c:v>
                </c:pt>
                <c:pt idx="19">
                  <c:v>4015</c:v>
                </c:pt>
                <c:pt idx="20">
                  <c:v>3976</c:v>
                </c:pt>
                <c:pt idx="21">
                  <c:v>3934</c:v>
                </c:pt>
                <c:pt idx="22">
                  <c:v>3940</c:v>
                </c:pt>
                <c:pt idx="23">
                  <c:v>3914</c:v>
                </c:pt>
                <c:pt idx="24">
                  <c:v>3887</c:v>
                </c:pt>
                <c:pt idx="25">
                  <c:v>3883</c:v>
                </c:pt>
                <c:pt idx="26">
                  <c:v>3863</c:v>
                </c:pt>
                <c:pt idx="27">
                  <c:v>3837</c:v>
                </c:pt>
                <c:pt idx="28">
                  <c:v>3817</c:v>
                </c:pt>
                <c:pt idx="29">
                  <c:v>3793</c:v>
                </c:pt>
                <c:pt idx="30">
                  <c:v>3770</c:v>
                </c:pt>
                <c:pt idx="31">
                  <c:v>3766</c:v>
                </c:pt>
                <c:pt idx="32">
                  <c:v>3725</c:v>
                </c:pt>
                <c:pt idx="33">
                  <c:v>3713</c:v>
                </c:pt>
                <c:pt idx="34">
                  <c:v>3674</c:v>
                </c:pt>
                <c:pt idx="35">
                  <c:v>3639</c:v>
                </c:pt>
                <c:pt idx="36">
                  <c:v>3628</c:v>
                </c:pt>
                <c:pt idx="37">
                  <c:v>3599</c:v>
                </c:pt>
                <c:pt idx="38">
                  <c:v>3576</c:v>
                </c:pt>
                <c:pt idx="39">
                  <c:v>3560</c:v>
                </c:pt>
                <c:pt idx="40">
                  <c:v>3512</c:v>
                </c:pt>
                <c:pt idx="41">
                  <c:v>3504</c:v>
                </c:pt>
                <c:pt idx="42">
                  <c:v>3476</c:v>
                </c:pt>
                <c:pt idx="43">
                  <c:v>3444</c:v>
                </c:pt>
                <c:pt idx="44">
                  <c:v>3411</c:v>
                </c:pt>
                <c:pt idx="45">
                  <c:v>3402</c:v>
                </c:pt>
                <c:pt idx="46">
                  <c:v>3384</c:v>
                </c:pt>
                <c:pt idx="47">
                  <c:v>3371</c:v>
                </c:pt>
                <c:pt idx="48">
                  <c:v>3349</c:v>
                </c:pt>
                <c:pt idx="49">
                  <c:v>3331</c:v>
                </c:pt>
                <c:pt idx="50">
                  <c:v>3336</c:v>
                </c:pt>
                <c:pt idx="51">
                  <c:v>3311</c:v>
                </c:pt>
                <c:pt idx="52">
                  <c:v>3332</c:v>
                </c:pt>
                <c:pt idx="53">
                  <c:v>3288</c:v>
                </c:pt>
                <c:pt idx="54">
                  <c:v>3271</c:v>
                </c:pt>
                <c:pt idx="55">
                  <c:v>3261</c:v>
                </c:pt>
                <c:pt idx="56">
                  <c:v>3228</c:v>
                </c:pt>
                <c:pt idx="57">
                  <c:v>3230</c:v>
                </c:pt>
                <c:pt idx="58">
                  <c:v>3221</c:v>
                </c:pt>
                <c:pt idx="59">
                  <c:v>3189</c:v>
                </c:pt>
                <c:pt idx="60">
                  <c:v>3187</c:v>
                </c:pt>
                <c:pt idx="61">
                  <c:v>3162</c:v>
                </c:pt>
                <c:pt idx="62">
                  <c:v>3148</c:v>
                </c:pt>
                <c:pt idx="63">
                  <c:v>3127</c:v>
                </c:pt>
                <c:pt idx="64">
                  <c:v>3093</c:v>
                </c:pt>
                <c:pt idx="65">
                  <c:v>3086</c:v>
                </c:pt>
                <c:pt idx="66">
                  <c:v>3069</c:v>
                </c:pt>
                <c:pt idx="67">
                  <c:v>3063</c:v>
                </c:pt>
                <c:pt idx="68">
                  <c:v>3036</c:v>
                </c:pt>
                <c:pt idx="69">
                  <c:v>3023</c:v>
                </c:pt>
                <c:pt idx="70">
                  <c:v>3007</c:v>
                </c:pt>
                <c:pt idx="71">
                  <c:v>3007</c:v>
                </c:pt>
                <c:pt idx="72">
                  <c:v>2990</c:v>
                </c:pt>
                <c:pt idx="73">
                  <c:v>2984</c:v>
                </c:pt>
                <c:pt idx="74">
                  <c:v>2971</c:v>
                </c:pt>
                <c:pt idx="75">
                  <c:v>2960</c:v>
                </c:pt>
                <c:pt idx="76">
                  <c:v>2956</c:v>
                </c:pt>
                <c:pt idx="77">
                  <c:v>2931</c:v>
                </c:pt>
                <c:pt idx="78">
                  <c:v>2911</c:v>
                </c:pt>
                <c:pt idx="79">
                  <c:v>2898</c:v>
                </c:pt>
                <c:pt idx="80">
                  <c:v>2883</c:v>
                </c:pt>
                <c:pt idx="81">
                  <c:v>2864</c:v>
                </c:pt>
                <c:pt idx="82">
                  <c:v>2858</c:v>
                </c:pt>
                <c:pt idx="83">
                  <c:v>2840</c:v>
                </c:pt>
                <c:pt idx="84">
                  <c:v>2809</c:v>
                </c:pt>
                <c:pt idx="85">
                  <c:v>2789</c:v>
                </c:pt>
                <c:pt idx="86">
                  <c:v>2761</c:v>
                </c:pt>
                <c:pt idx="87">
                  <c:v>2752</c:v>
                </c:pt>
                <c:pt idx="88">
                  <c:v>2733</c:v>
                </c:pt>
                <c:pt idx="89">
                  <c:v>2718</c:v>
                </c:pt>
                <c:pt idx="90">
                  <c:v>2704</c:v>
                </c:pt>
                <c:pt idx="91">
                  <c:v>2690</c:v>
                </c:pt>
                <c:pt idx="92">
                  <c:v>2659</c:v>
                </c:pt>
                <c:pt idx="93">
                  <c:v>2658</c:v>
                </c:pt>
                <c:pt idx="94">
                  <c:v>2626</c:v>
                </c:pt>
                <c:pt idx="95">
                  <c:v>2610</c:v>
                </c:pt>
                <c:pt idx="96">
                  <c:v>2597</c:v>
                </c:pt>
                <c:pt idx="97">
                  <c:v>2612</c:v>
                </c:pt>
                <c:pt idx="98">
                  <c:v>2601</c:v>
                </c:pt>
                <c:pt idx="99">
                  <c:v>2587</c:v>
                </c:pt>
                <c:pt idx="100">
                  <c:v>2580</c:v>
                </c:pt>
                <c:pt idx="101">
                  <c:v>2568</c:v>
                </c:pt>
                <c:pt idx="102">
                  <c:v>2551</c:v>
                </c:pt>
                <c:pt idx="103">
                  <c:v>2538</c:v>
                </c:pt>
                <c:pt idx="104">
                  <c:v>2521</c:v>
                </c:pt>
                <c:pt idx="105">
                  <c:v>2557</c:v>
                </c:pt>
                <c:pt idx="106">
                  <c:v>2506</c:v>
                </c:pt>
                <c:pt idx="107">
                  <c:v>2498</c:v>
                </c:pt>
                <c:pt idx="108">
                  <c:v>2509</c:v>
                </c:pt>
                <c:pt idx="109">
                  <c:v>2477</c:v>
                </c:pt>
                <c:pt idx="110">
                  <c:v>2484</c:v>
                </c:pt>
                <c:pt idx="111">
                  <c:v>2472</c:v>
                </c:pt>
                <c:pt idx="112">
                  <c:v>2451</c:v>
                </c:pt>
                <c:pt idx="113">
                  <c:v>2438</c:v>
                </c:pt>
                <c:pt idx="114">
                  <c:v>2419</c:v>
                </c:pt>
                <c:pt idx="115">
                  <c:v>2404</c:v>
                </c:pt>
                <c:pt idx="116">
                  <c:v>2392</c:v>
                </c:pt>
                <c:pt idx="117">
                  <c:v>2383</c:v>
                </c:pt>
                <c:pt idx="118">
                  <c:v>2365</c:v>
                </c:pt>
                <c:pt idx="119">
                  <c:v>2355</c:v>
                </c:pt>
                <c:pt idx="120">
                  <c:v>2362</c:v>
                </c:pt>
                <c:pt idx="121">
                  <c:v>2325</c:v>
                </c:pt>
                <c:pt idx="122">
                  <c:v>2339</c:v>
                </c:pt>
                <c:pt idx="123">
                  <c:v>2331</c:v>
                </c:pt>
                <c:pt idx="124">
                  <c:v>2320</c:v>
                </c:pt>
                <c:pt idx="125">
                  <c:v>2313</c:v>
                </c:pt>
                <c:pt idx="126">
                  <c:v>2294</c:v>
                </c:pt>
                <c:pt idx="127">
                  <c:v>2275</c:v>
                </c:pt>
                <c:pt idx="128">
                  <c:v>2276</c:v>
                </c:pt>
                <c:pt idx="129">
                  <c:v>2260</c:v>
                </c:pt>
                <c:pt idx="130">
                  <c:v>2241</c:v>
                </c:pt>
                <c:pt idx="131">
                  <c:v>2245</c:v>
                </c:pt>
                <c:pt idx="132">
                  <c:v>2224</c:v>
                </c:pt>
                <c:pt idx="133">
                  <c:v>2193</c:v>
                </c:pt>
                <c:pt idx="134">
                  <c:v>2177</c:v>
                </c:pt>
                <c:pt idx="135">
                  <c:v>2155</c:v>
                </c:pt>
                <c:pt idx="136">
                  <c:v>2135</c:v>
                </c:pt>
                <c:pt idx="137">
                  <c:v>2115</c:v>
                </c:pt>
                <c:pt idx="138">
                  <c:v>2117</c:v>
                </c:pt>
                <c:pt idx="139">
                  <c:v>2094</c:v>
                </c:pt>
                <c:pt idx="140">
                  <c:v>2084</c:v>
                </c:pt>
                <c:pt idx="141">
                  <c:v>2079</c:v>
                </c:pt>
                <c:pt idx="142">
                  <c:v>2047</c:v>
                </c:pt>
                <c:pt idx="143">
                  <c:v>2044</c:v>
                </c:pt>
                <c:pt idx="144">
                  <c:v>2016</c:v>
                </c:pt>
                <c:pt idx="145">
                  <c:v>2036</c:v>
                </c:pt>
                <c:pt idx="146">
                  <c:v>2038</c:v>
                </c:pt>
                <c:pt idx="147">
                  <c:v>2030</c:v>
                </c:pt>
                <c:pt idx="148">
                  <c:v>2038</c:v>
                </c:pt>
                <c:pt idx="149">
                  <c:v>2025</c:v>
                </c:pt>
                <c:pt idx="150">
                  <c:v>2016</c:v>
                </c:pt>
                <c:pt idx="151">
                  <c:v>2011</c:v>
                </c:pt>
                <c:pt idx="152">
                  <c:v>2014</c:v>
                </c:pt>
                <c:pt idx="153">
                  <c:v>2020</c:v>
                </c:pt>
                <c:pt idx="154">
                  <c:v>2004</c:v>
                </c:pt>
                <c:pt idx="155">
                  <c:v>2012</c:v>
                </c:pt>
                <c:pt idx="156">
                  <c:v>1988</c:v>
                </c:pt>
                <c:pt idx="157">
                  <c:v>1978</c:v>
                </c:pt>
                <c:pt idx="158">
                  <c:v>1976</c:v>
                </c:pt>
                <c:pt idx="159">
                  <c:v>1969</c:v>
                </c:pt>
                <c:pt idx="160">
                  <c:v>1954</c:v>
                </c:pt>
                <c:pt idx="161">
                  <c:v>1937</c:v>
                </c:pt>
                <c:pt idx="162">
                  <c:v>1925</c:v>
                </c:pt>
                <c:pt idx="163">
                  <c:v>1900</c:v>
                </c:pt>
                <c:pt idx="164">
                  <c:v>1903</c:v>
                </c:pt>
                <c:pt idx="165">
                  <c:v>1918</c:v>
                </c:pt>
                <c:pt idx="166">
                  <c:v>1894</c:v>
                </c:pt>
                <c:pt idx="167">
                  <c:v>1883</c:v>
                </c:pt>
                <c:pt idx="168">
                  <c:v>1885</c:v>
                </c:pt>
                <c:pt idx="169">
                  <c:v>1869</c:v>
                </c:pt>
                <c:pt idx="170">
                  <c:v>1872</c:v>
                </c:pt>
                <c:pt idx="171">
                  <c:v>1853</c:v>
                </c:pt>
                <c:pt idx="172">
                  <c:v>1863</c:v>
                </c:pt>
                <c:pt idx="173">
                  <c:v>1854</c:v>
                </c:pt>
                <c:pt idx="174">
                  <c:v>1839</c:v>
                </c:pt>
                <c:pt idx="175">
                  <c:v>1836</c:v>
                </c:pt>
                <c:pt idx="176">
                  <c:v>1817</c:v>
                </c:pt>
                <c:pt idx="177">
                  <c:v>1810</c:v>
                </c:pt>
                <c:pt idx="178">
                  <c:v>1819</c:v>
                </c:pt>
                <c:pt idx="179">
                  <c:v>1774</c:v>
                </c:pt>
                <c:pt idx="180">
                  <c:v>1753</c:v>
                </c:pt>
                <c:pt idx="181">
                  <c:v>1754</c:v>
                </c:pt>
                <c:pt idx="182">
                  <c:v>1726</c:v>
                </c:pt>
                <c:pt idx="183">
                  <c:v>1703</c:v>
                </c:pt>
                <c:pt idx="184">
                  <c:v>1679</c:v>
                </c:pt>
                <c:pt idx="185">
                  <c:v>1686</c:v>
                </c:pt>
                <c:pt idx="186">
                  <c:v>1664</c:v>
                </c:pt>
                <c:pt idx="187">
                  <c:v>1658</c:v>
                </c:pt>
                <c:pt idx="188">
                  <c:v>1641</c:v>
                </c:pt>
                <c:pt idx="189">
                  <c:v>1637</c:v>
                </c:pt>
                <c:pt idx="190">
                  <c:v>1634</c:v>
                </c:pt>
                <c:pt idx="191">
                  <c:v>1598</c:v>
                </c:pt>
                <c:pt idx="192">
                  <c:v>1591</c:v>
                </c:pt>
                <c:pt idx="193">
                  <c:v>1596</c:v>
                </c:pt>
                <c:pt idx="194">
                  <c:v>1598</c:v>
                </c:pt>
                <c:pt idx="195">
                  <c:v>1594</c:v>
                </c:pt>
                <c:pt idx="196">
                  <c:v>1599</c:v>
                </c:pt>
                <c:pt idx="197">
                  <c:v>1593</c:v>
                </c:pt>
                <c:pt idx="198">
                  <c:v>1592</c:v>
                </c:pt>
                <c:pt idx="199">
                  <c:v>1585</c:v>
                </c:pt>
                <c:pt idx="200">
                  <c:v>1594</c:v>
                </c:pt>
                <c:pt idx="201">
                  <c:v>1579</c:v>
                </c:pt>
                <c:pt idx="202">
                  <c:v>1589</c:v>
                </c:pt>
                <c:pt idx="203">
                  <c:v>1575</c:v>
                </c:pt>
                <c:pt idx="204">
                  <c:v>1550</c:v>
                </c:pt>
                <c:pt idx="205">
                  <c:v>1544</c:v>
                </c:pt>
                <c:pt idx="206">
                  <c:v>1538</c:v>
                </c:pt>
                <c:pt idx="207">
                  <c:v>1538</c:v>
                </c:pt>
                <c:pt idx="208">
                  <c:v>1527</c:v>
                </c:pt>
                <c:pt idx="209">
                  <c:v>1517</c:v>
                </c:pt>
                <c:pt idx="210">
                  <c:v>1516</c:v>
                </c:pt>
                <c:pt idx="211">
                  <c:v>1517</c:v>
                </c:pt>
                <c:pt idx="212">
                  <c:v>1494</c:v>
                </c:pt>
                <c:pt idx="213">
                  <c:v>1496</c:v>
                </c:pt>
                <c:pt idx="214">
                  <c:v>1486</c:v>
                </c:pt>
                <c:pt idx="215">
                  <c:v>1494</c:v>
                </c:pt>
                <c:pt idx="216">
                  <c:v>1483</c:v>
                </c:pt>
                <c:pt idx="217">
                  <c:v>1474</c:v>
                </c:pt>
                <c:pt idx="218">
                  <c:v>1465</c:v>
                </c:pt>
                <c:pt idx="219">
                  <c:v>1462</c:v>
                </c:pt>
                <c:pt idx="220">
                  <c:v>1458</c:v>
                </c:pt>
                <c:pt idx="221">
                  <c:v>1455</c:v>
                </c:pt>
                <c:pt idx="222">
                  <c:v>1439</c:v>
                </c:pt>
                <c:pt idx="223">
                  <c:v>1427</c:v>
                </c:pt>
                <c:pt idx="224">
                  <c:v>1413</c:v>
                </c:pt>
                <c:pt idx="225">
                  <c:v>1399</c:v>
                </c:pt>
                <c:pt idx="226">
                  <c:v>1386</c:v>
                </c:pt>
                <c:pt idx="227">
                  <c:v>1373</c:v>
                </c:pt>
                <c:pt idx="228">
                  <c:v>1349</c:v>
                </c:pt>
                <c:pt idx="229">
                  <c:v>1332</c:v>
                </c:pt>
                <c:pt idx="230">
                  <c:v>1323</c:v>
                </c:pt>
                <c:pt idx="231">
                  <c:v>1316</c:v>
                </c:pt>
                <c:pt idx="232">
                  <c:v>1298</c:v>
                </c:pt>
                <c:pt idx="233">
                  <c:v>1297</c:v>
                </c:pt>
                <c:pt idx="234">
                  <c:v>1281</c:v>
                </c:pt>
                <c:pt idx="235">
                  <c:v>1278</c:v>
                </c:pt>
                <c:pt idx="236">
                  <c:v>1277</c:v>
                </c:pt>
                <c:pt idx="237">
                  <c:v>1265</c:v>
                </c:pt>
                <c:pt idx="238">
                  <c:v>1244</c:v>
                </c:pt>
                <c:pt idx="239">
                  <c:v>1261</c:v>
                </c:pt>
                <c:pt idx="240">
                  <c:v>1242</c:v>
                </c:pt>
                <c:pt idx="241">
                  <c:v>1244</c:v>
                </c:pt>
                <c:pt idx="242">
                  <c:v>1254</c:v>
                </c:pt>
                <c:pt idx="243">
                  <c:v>1248</c:v>
                </c:pt>
                <c:pt idx="244">
                  <c:v>1251</c:v>
                </c:pt>
                <c:pt idx="245">
                  <c:v>1246</c:v>
                </c:pt>
                <c:pt idx="246">
                  <c:v>1251</c:v>
                </c:pt>
                <c:pt idx="247">
                  <c:v>1246</c:v>
                </c:pt>
                <c:pt idx="248">
                  <c:v>1235</c:v>
                </c:pt>
                <c:pt idx="249">
                  <c:v>1235</c:v>
                </c:pt>
                <c:pt idx="250">
                  <c:v>1232</c:v>
                </c:pt>
                <c:pt idx="251">
                  <c:v>1225</c:v>
                </c:pt>
                <c:pt idx="252">
                  <c:v>1228</c:v>
                </c:pt>
                <c:pt idx="253">
                  <c:v>1219</c:v>
                </c:pt>
                <c:pt idx="254">
                  <c:v>1215</c:v>
                </c:pt>
                <c:pt idx="255">
                  <c:v>1209</c:v>
                </c:pt>
                <c:pt idx="256">
                  <c:v>1203</c:v>
                </c:pt>
                <c:pt idx="257">
                  <c:v>1205</c:v>
                </c:pt>
                <c:pt idx="258">
                  <c:v>1186</c:v>
                </c:pt>
                <c:pt idx="259">
                  <c:v>1178</c:v>
                </c:pt>
                <c:pt idx="260">
                  <c:v>1193</c:v>
                </c:pt>
                <c:pt idx="261">
                  <c:v>1180</c:v>
                </c:pt>
                <c:pt idx="262">
                  <c:v>1179</c:v>
                </c:pt>
                <c:pt idx="263">
                  <c:v>1162</c:v>
                </c:pt>
                <c:pt idx="264">
                  <c:v>1149</c:v>
                </c:pt>
                <c:pt idx="265">
                  <c:v>1163</c:v>
                </c:pt>
                <c:pt idx="266">
                  <c:v>1146</c:v>
                </c:pt>
                <c:pt idx="267">
                  <c:v>1162</c:v>
                </c:pt>
                <c:pt idx="268">
                  <c:v>1141</c:v>
                </c:pt>
                <c:pt idx="269">
                  <c:v>1150</c:v>
                </c:pt>
                <c:pt idx="270">
                  <c:v>1132</c:v>
                </c:pt>
                <c:pt idx="271">
                  <c:v>1116</c:v>
                </c:pt>
                <c:pt idx="272">
                  <c:v>1122</c:v>
                </c:pt>
                <c:pt idx="273">
                  <c:v>1109</c:v>
                </c:pt>
                <c:pt idx="274">
                  <c:v>1094</c:v>
                </c:pt>
                <c:pt idx="275">
                  <c:v>1099</c:v>
                </c:pt>
                <c:pt idx="276">
                  <c:v>1074</c:v>
                </c:pt>
                <c:pt idx="277">
                  <c:v>1075</c:v>
                </c:pt>
                <c:pt idx="278">
                  <c:v>1051</c:v>
                </c:pt>
                <c:pt idx="279">
                  <c:v>1050</c:v>
                </c:pt>
                <c:pt idx="280">
                  <c:v>1049</c:v>
                </c:pt>
                <c:pt idx="281">
                  <c:v>1047</c:v>
                </c:pt>
                <c:pt idx="282">
                  <c:v>1042</c:v>
                </c:pt>
                <c:pt idx="283">
                  <c:v>1033</c:v>
                </c:pt>
                <c:pt idx="284">
                  <c:v>1030</c:v>
                </c:pt>
                <c:pt idx="285">
                  <c:v>1021</c:v>
                </c:pt>
                <c:pt idx="286">
                  <c:v>1018</c:v>
                </c:pt>
                <c:pt idx="287">
                  <c:v>989</c:v>
                </c:pt>
                <c:pt idx="288">
                  <c:v>1006</c:v>
                </c:pt>
                <c:pt idx="289">
                  <c:v>1011</c:v>
                </c:pt>
                <c:pt idx="290">
                  <c:v>1020</c:v>
                </c:pt>
                <c:pt idx="291">
                  <c:v>1012</c:v>
                </c:pt>
                <c:pt idx="292">
                  <c:v>1023</c:v>
                </c:pt>
                <c:pt idx="293">
                  <c:v>1002</c:v>
                </c:pt>
                <c:pt idx="294">
                  <c:v>1006</c:v>
                </c:pt>
                <c:pt idx="295">
                  <c:v>996</c:v>
                </c:pt>
                <c:pt idx="296">
                  <c:v>982</c:v>
                </c:pt>
                <c:pt idx="297">
                  <c:v>980</c:v>
                </c:pt>
                <c:pt idx="298">
                  <c:v>968</c:v>
                </c:pt>
                <c:pt idx="299">
                  <c:v>949</c:v>
                </c:pt>
                <c:pt idx="300">
                  <c:v>972</c:v>
                </c:pt>
                <c:pt idx="301">
                  <c:v>955</c:v>
                </c:pt>
                <c:pt idx="302">
                  <c:v>951</c:v>
                </c:pt>
                <c:pt idx="303">
                  <c:v>943</c:v>
                </c:pt>
                <c:pt idx="304">
                  <c:v>946</c:v>
                </c:pt>
                <c:pt idx="305">
                  <c:v>945</c:v>
                </c:pt>
                <c:pt idx="306">
                  <c:v>956</c:v>
                </c:pt>
                <c:pt idx="307">
                  <c:v>939</c:v>
                </c:pt>
                <c:pt idx="308">
                  <c:v>945</c:v>
                </c:pt>
                <c:pt idx="309">
                  <c:v>948</c:v>
                </c:pt>
                <c:pt idx="310">
                  <c:v>942</c:v>
                </c:pt>
                <c:pt idx="311">
                  <c:v>948</c:v>
                </c:pt>
                <c:pt idx="312">
                  <c:v>948</c:v>
                </c:pt>
                <c:pt idx="313">
                  <c:v>950</c:v>
                </c:pt>
                <c:pt idx="314">
                  <c:v>948</c:v>
                </c:pt>
                <c:pt idx="315">
                  <c:v>956</c:v>
                </c:pt>
                <c:pt idx="316">
                  <c:v>935</c:v>
                </c:pt>
                <c:pt idx="317">
                  <c:v>930</c:v>
                </c:pt>
                <c:pt idx="318">
                  <c:v>937</c:v>
                </c:pt>
                <c:pt idx="319">
                  <c:v>936</c:v>
                </c:pt>
                <c:pt idx="320">
                  <c:v>935</c:v>
                </c:pt>
                <c:pt idx="321">
                  <c:v>930</c:v>
                </c:pt>
                <c:pt idx="322">
                  <c:v>918</c:v>
                </c:pt>
                <c:pt idx="323">
                  <c:v>913</c:v>
                </c:pt>
                <c:pt idx="324">
                  <c:v>903</c:v>
                </c:pt>
                <c:pt idx="325">
                  <c:v>904</c:v>
                </c:pt>
                <c:pt idx="326">
                  <c:v>892</c:v>
                </c:pt>
                <c:pt idx="327">
                  <c:v>889</c:v>
                </c:pt>
                <c:pt idx="328">
                  <c:v>887</c:v>
                </c:pt>
                <c:pt idx="329">
                  <c:v>873</c:v>
                </c:pt>
                <c:pt idx="330">
                  <c:v>863</c:v>
                </c:pt>
                <c:pt idx="331">
                  <c:v>850</c:v>
                </c:pt>
                <c:pt idx="332">
                  <c:v>855</c:v>
                </c:pt>
                <c:pt idx="333">
                  <c:v>857</c:v>
                </c:pt>
                <c:pt idx="334">
                  <c:v>854</c:v>
                </c:pt>
                <c:pt idx="335">
                  <c:v>844</c:v>
                </c:pt>
                <c:pt idx="336">
                  <c:v>841</c:v>
                </c:pt>
                <c:pt idx="337">
                  <c:v>830</c:v>
                </c:pt>
                <c:pt idx="338">
                  <c:v>838</c:v>
                </c:pt>
                <c:pt idx="339">
                  <c:v>847</c:v>
                </c:pt>
                <c:pt idx="340">
                  <c:v>841</c:v>
                </c:pt>
                <c:pt idx="341">
                  <c:v>846</c:v>
                </c:pt>
                <c:pt idx="342">
                  <c:v>843</c:v>
                </c:pt>
                <c:pt idx="343">
                  <c:v>835</c:v>
                </c:pt>
                <c:pt idx="344">
                  <c:v>845</c:v>
                </c:pt>
                <c:pt idx="345">
                  <c:v>854</c:v>
                </c:pt>
                <c:pt idx="346">
                  <c:v>836</c:v>
                </c:pt>
                <c:pt idx="347">
                  <c:v>842</c:v>
                </c:pt>
              </c:numCache>
            </c:numRef>
          </c:yVal>
          <c:smooth val="1"/>
          <c:extLst>
            <c:ext xmlns:c16="http://schemas.microsoft.com/office/drawing/2014/chart" uri="{C3380CC4-5D6E-409C-BE32-E72D297353CC}">
              <c16:uniqueId val="{00000002-77D5-46D2-AC4A-3CA83775B22A}"/>
            </c:ext>
          </c:extLst>
        </c:ser>
        <c:dLbls>
          <c:showLegendKey val="0"/>
          <c:showVal val="0"/>
          <c:showCatName val="0"/>
          <c:showSerName val="0"/>
          <c:showPercent val="0"/>
          <c:showBubbleSize val="0"/>
        </c:dLbls>
        <c:axId val="487345824"/>
        <c:axId val="487346480"/>
        <c:extLst>
          <c:ext xmlns:c15="http://schemas.microsoft.com/office/drawing/2012/chart" uri="{02D57815-91ED-43cb-92C2-25804820EDAC}">
            <c15:filteredScatterSeries>
              <c15:ser>
                <c:idx val="0"/>
                <c:order val="1"/>
                <c:tx>
                  <c:v>À l'extérieur</c:v>
                </c:tx>
                <c:spPr>
                  <a:ln w="38100" cap="rnd">
                    <a:solidFill>
                      <a:srgbClr val="FF0000"/>
                    </a:solidFill>
                    <a:round/>
                  </a:ln>
                  <a:effectLst/>
                </c:spPr>
                <c:marker>
                  <c:symbol val="none"/>
                </c:marker>
                <c:xVal>
                  <c:numRef>
                    <c:extLst>
                      <c:ext uri="{02D57815-91ED-43cb-92C2-25804820EDAC}">
                        <c15:formulaRef>
                          <c15:sqref>'Méthode en plusieurs points'!$C$11:$C$358</c15:sqref>
                        </c15:formulaRef>
                      </c:ext>
                    </c:extLst>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extLst>
                      <c:ext uri="{02D57815-91ED-43cb-92C2-25804820EDAC}">
                        <c15:formulaRef>
                          <c15:sqref>'Méthode en plusieurs points'!$H$11:$H$358</c15:sqref>
                        </c15:formulaRef>
                      </c:ext>
                    </c:extLst>
                    <c:numCache>
                      <c:formatCode>General</c:formatCode>
                      <c:ptCount val="348"/>
                      <c:pt idx="0">
                        <c:v>521</c:v>
                      </c:pt>
                      <c:pt idx="1">
                        <c:v>565</c:v>
                      </c:pt>
                      <c:pt idx="2">
                        <c:v>579</c:v>
                      </c:pt>
                      <c:pt idx="3">
                        <c:v>603</c:v>
                      </c:pt>
                      <c:pt idx="4">
                        <c:v>623</c:v>
                      </c:pt>
                      <c:pt idx="5">
                        <c:v>634</c:v>
                      </c:pt>
                      <c:pt idx="6">
                        <c:v>637</c:v>
                      </c:pt>
                      <c:pt idx="7">
                        <c:v>655</c:v>
                      </c:pt>
                      <c:pt idx="8">
                        <c:v>641</c:v>
                      </c:pt>
                      <c:pt idx="9">
                        <c:v>637</c:v>
                      </c:pt>
                      <c:pt idx="10">
                        <c:v>679</c:v>
                      </c:pt>
                      <c:pt idx="11">
                        <c:v>713</c:v>
                      </c:pt>
                      <c:pt idx="12">
                        <c:v>723</c:v>
                      </c:pt>
                      <c:pt idx="13">
                        <c:v>726</c:v>
                      </c:pt>
                      <c:pt idx="14">
                        <c:v>739</c:v>
                      </c:pt>
                      <c:pt idx="15">
                        <c:v>740</c:v>
                      </c:pt>
                      <c:pt idx="16">
                        <c:v>717</c:v>
                      </c:pt>
                      <c:pt idx="17">
                        <c:v>710</c:v>
                      </c:pt>
                      <c:pt idx="18">
                        <c:v>751</c:v>
                      </c:pt>
                      <c:pt idx="19">
                        <c:v>762</c:v>
                      </c:pt>
                      <c:pt idx="20">
                        <c:v>768</c:v>
                      </c:pt>
                      <c:pt idx="21">
                        <c:v>709</c:v>
                      </c:pt>
                      <c:pt idx="22">
                        <c:v>653</c:v>
                      </c:pt>
                      <c:pt idx="23">
                        <c:v>658</c:v>
                      </c:pt>
                      <c:pt idx="24">
                        <c:v>657</c:v>
                      </c:pt>
                      <c:pt idx="25">
                        <c:v>667</c:v>
                      </c:pt>
                      <c:pt idx="26">
                        <c:v>676</c:v>
                      </c:pt>
                      <c:pt idx="27">
                        <c:v>667</c:v>
                      </c:pt>
                      <c:pt idx="28">
                        <c:v>656</c:v>
                      </c:pt>
                      <c:pt idx="29">
                        <c:v>666</c:v>
                      </c:pt>
                      <c:pt idx="30">
                        <c:v>665</c:v>
                      </c:pt>
                      <c:pt idx="31">
                        <c:v>675</c:v>
                      </c:pt>
                      <c:pt idx="32">
                        <c:v>706</c:v>
                      </c:pt>
                      <c:pt idx="33">
                        <c:v>711</c:v>
                      </c:pt>
                      <c:pt idx="34">
                        <c:v>701</c:v>
                      </c:pt>
                      <c:pt idx="35">
                        <c:v>692</c:v>
                      </c:pt>
                      <c:pt idx="36">
                        <c:v>690</c:v>
                      </c:pt>
                      <c:pt idx="37">
                        <c:v>671</c:v>
                      </c:pt>
                      <c:pt idx="38">
                        <c:v>666</c:v>
                      </c:pt>
                      <c:pt idx="39">
                        <c:v>640</c:v>
                      </c:pt>
                      <c:pt idx="40">
                        <c:v>614</c:v>
                      </c:pt>
                      <c:pt idx="41">
                        <c:v>581</c:v>
                      </c:pt>
                      <c:pt idx="42">
                        <c:v>549</c:v>
                      </c:pt>
                      <c:pt idx="43">
                        <c:v>536</c:v>
                      </c:pt>
                      <c:pt idx="44">
                        <c:v>521</c:v>
                      </c:pt>
                      <c:pt idx="45">
                        <c:v>516</c:v>
                      </c:pt>
                      <c:pt idx="46">
                        <c:v>510</c:v>
                      </c:pt>
                      <c:pt idx="47">
                        <c:v>506</c:v>
                      </c:pt>
                      <c:pt idx="48">
                        <c:v>527</c:v>
                      </c:pt>
                      <c:pt idx="49">
                        <c:v>538</c:v>
                      </c:pt>
                      <c:pt idx="50">
                        <c:v>567</c:v>
                      </c:pt>
                      <c:pt idx="51">
                        <c:v>605</c:v>
                      </c:pt>
                      <c:pt idx="52">
                        <c:v>629</c:v>
                      </c:pt>
                      <c:pt idx="53">
                        <c:v>645</c:v>
                      </c:pt>
                      <c:pt idx="54">
                        <c:v>649</c:v>
                      </c:pt>
                      <c:pt idx="55">
                        <c:v>655</c:v>
                      </c:pt>
                      <c:pt idx="56">
                        <c:v>630</c:v>
                      </c:pt>
                      <c:pt idx="57">
                        <c:v>596</c:v>
                      </c:pt>
                      <c:pt idx="58">
                        <c:v>595</c:v>
                      </c:pt>
                      <c:pt idx="59">
                        <c:v>614</c:v>
                      </c:pt>
                      <c:pt idx="60">
                        <c:v>631</c:v>
                      </c:pt>
                      <c:pt idx="61">
                        <c:v>677</c:v>
                      </c:pt>
                      <c:pt idx="62">
                        <c:v>701</c:v>
                      </c:pt>
                      <c:pt idx="63">
                        <c:v>676</c:v>
                      </c:pt>
                      <c:pt idx="64">
                        <c:v>645</c:v>
                      </c:pt>
                      <c:pt idx="65">
                        <c:v>658</c:v>
                      </c:pt>
                      <c:pt idx="66">
                        <c:v>662</c:v>
                      </c:pt>
                      <c:pt idx="67">
                        <c:v>653</c:v>
                      </c:pt>
                      <c:pt idx="68">
                        <c:v>671</c:v>
                      </c:pt>
                      <c:pt idx="69">
                        <c:v>662</c:v>
                      </c:pt>
                      <c:pt idx="70">
                        <c:v>665</c:v>
                      </c:pt>
                      <c:pt idx="71">
                        <c:v>664</c:v>
                      </c:pt>
                      <c:pt idx="72">
                        <c:v>678</c:v>
                      </c:pt>
                      <c:pt idx="73">
                        <c:v>708</c:v>
                      </c:pt>
                      <c:pt idx="74">
                        <c:v>711</c:v>
                      </c:pt>
                      <c:pt idx="75">
                        <c:v>723</c:v>
                      </c:pt>
                      <c:pt idx="76">
                        <c:v>721</c:v>
                      </c:pt>
                      <c:pt idx="77">
                        <c:v>731</c:v>
                      </c:pt>
                      <c:pt idx="78">
                        <c:v>721</c:v>
                      </c:pt>
                      <c:pt idx="79">
                        <c:v>772</c:v>
                      </c:pt>
                      <c:pt idx="80">
                        <c:v>758</c:v>
                      </c:pt>
                      <c:pt idx="81">
                        <c:v>734</c:v>
                      </c:pt>
                      <c:pt idx="82">
                        <c:v>738</c:v>
                      </c:pt>
                      <c:pt idx="83">
                        <c:v>739</c:v>
                      </c:pt>
                      <c:pt idx="84">
                        <c:v>745</c:v>
                      </c:pt>
                      <c:pt idx="85">
                        <c:v>726</c:v>
                      </c:pt>
                      <c:pt idx="86">
                        <c:v>709</c:v>
                      </c:pt>
                      <c:pt idx="87">
                        <c:v>656</c:v>
                      </c:pt>
                      <c:pt idx="88">
                        <c:v>616</c:v>
                      </c:pt>
                      <c:pt idx="89">
                        <c:v>598</c:v>
                      </c:pt>
                      <c:pt idx="90">
                        <c:v>577</c:v>
                      </c:pt>
                      <c:pt idx="91">
                        <c:v>570</c:v>
                      </c:pt>
                      <c:pt idx="92">
                        <c:v>559</c:v>
                      </c:pt>
                      <c:pt idx="93">
                        <c:v>557</c:v>
                      </c:pt>
                      <c:pt idx="94">
                        <c:v>554</c:v>
                      </c:pt>
                      <c:pt idx="95">
                        <c:v>536</c:v>
                      </c:pt>
                      <c:pt idx="96">
                        <c:v>552</c:v>
                      </c:pt>
                      <c:pt idx="97">
                        <c:v>564</c:v>
                      </c:pt>
                      <c:pt idx="98">
                        <c:v>574</c:v>
                      </c:pt>
                      <c:pt idx="99">
                        <c:v>604</c:v>
                      </c:pt>
                      <c:pt idx="100">
                        <c:v>618</c:v>
                      </c:pt>
                      <c:pt idx="101">
                        <c:v>630</c:v>
                      </c:pt>
                      <c:pt idx="102">
                        <c:v>624</c:v>
                      </c:pt>
                      <c:pt idx="103">
                        <c:v>627</c:v>
                      </c:pt>
                      <c:pt idx="104">
                        <c:v>582</c:v>
                      </c:pt>
                      <c:pt idx="105">
                        <c:v>577</c:v>
                      </c:pt>
                      <c:pt idx="106">
                        <c:v>598</c:v>
                      </c:pt>
                      <c:pt idx="107">
                        <c:v>630</c:v>
                      </c:pt>
                      <c:pt idx="108">
                        <c:v>664</c:v>
                      </c:pt>
                      <c:pt idx="109">
                        <c:v>683</c:v>
                      </c:pt>
                      <c:pt idx="110">
                        <c:v>702</c:v>
                      </c:pt>
                      <c:pt idx="111">
                        <c:v>705</c:v>
                      </c:pt>
                      <c:pt idx="112">
                        <c:v>667</c:v>
                      </c:pt>
                      <c:pt idx="113">
                        <c:v>631</c:v>
                      </c:pt>
                      <c:pt idx="114">
                        <c:v>605</c:v>
                      </c:pt>
                      <c:pt idx="115">
                        <c:v>594</c:v>
                      </c:pt>
                      <c:pt idx="116">
                        <c:v>595</c:v>
                      </c:pt>
                      <c:pt idx="117">
                        <c:v>582</c:v>
                      </c:pt>
                      <c:pt idx="118">
                        <c:v>592</c:v>
                      </c:pt>
                      <c:pt idx="119">
                        <c:v>606</c:v>
                      </c:pt>
                      <c:pt idx="120">
                        <c:v>626</c:v>
                      </c:pt>
                      <c:pt idx="121">
                        <c:v>648</c:v>
                      </c:pt>
                      <c:pt idx="122">
                        <c:v>662</c:v>
                      </c:pt>
                      <c:pt idx="123">
                        <c:v>659</c:v>
                      </c:pt>
                      <c:pt idx="124">
                        <c:v>659</c:v>
                      </c:pt>
                      <c:pt idx="125">
                        <c:v>663</c:v>
                      </c:pt>
                      <c:pt idx="126">
                        <c:v>655</c:v>
                      </c:pt>
                      <c:pt idx="127">
                        <c:v>673</c:v>
                      </c:pt>
                      <c:pt idx="128">
                        <c:v>676</c:v>
                      </c:pt>
                      <c:pt idx="129">
                        <c:v>696</c:v>
                      </c:pt>
                      <c:pt idx="130">
                        <c:v>693</c:v>
                      </c:pt>
                      <c:pt idx="131">
                        <c:v>675</c:v>
                      </c:pt>
                      <c:pt idx="132">
                        <c:v>667</c:v>
                      </c:pt>
                      <c:pt idx="133">
                        <c:v>658</c:v>
                      </c:pt>
                      <c:pt idx="134">
                        <c:v>644</c:v>
                      </c:pt>
                      <c:pt idx="135">
                        <c:v>629</c:v>
                      </c:pt>
                      <c:pt idx="136">
                        <c:v>599</c:v>
                      </c:pt>
                      <c:pt idx="137">
                        <c:v>578</c:v>
                      </c:pt>
                      <c:pt idx="138">
                        <c:v>558</c:v>
                      </c:pt>
                      <c:pt idx="139">
                        <c:v>543</c:v>
                      </c:pt>
                      <c:pt idx="140">
                        <c:v>523</c:v>
                      </c:pt>
                      <c:pt idx="141">
                        <c:v>511</c:v>
                      </c:pt>
                      <c:pt idx="142">
                        <c:v>508</c:v>
                      </c:pt>
                      <c:pt idx="143">
                        <c:v>518</c:v>
                      </c:pt>
                      <c:pt idx="144">
                        <c:v>521</c:v>
                      </c:pt>
                      <c:pt idx="145">
                        <c:v>537</c:v>
                      </c:pt>
                      <c:pt idx="146">
                        <c:v>568</c:v>
                      </c:pt>
                      <c:pt idx="147">
                        <c:v>570</c:v>
                      </c:pt>
                      <c:pt idx="148">
                        <c:v>593</c:v>
                      </c:pt>
                      <c:pt idx="149">
                        <c:v>615</c:v>
                      </c:pt>
                      <c:pt idx="150">
                        <c:v>651</c:v>
                      </c:pt>
                      <c:pt idx="151">
                        <c:v>629</c:v>
                      </c:pt>
                      <c:pt idx="152">
                        <c:v>566</c:v>
                      </c:pt>
                      <c:pt idx="153">
                        <c:v>577</c:v>
                      </c:pt>
                      <c:pt idx="154">
                        <c:v>602</c:v>
                      </c:pt>
                      <c:pt idx="155">
                        <c:v>635</c:v>
                      </c:pt>
                      <c:pt idx="156">
                        <c:v>652</c:v>
                      </c:pt>
                      <c:pt idx="157">
                        <c:v>618</c:v>
                      </c:pt>
                      <c:pt idx="158">
                        <c:v>652</c:v>
                      </c:pt>
                      <c:pt idx="159">
                        <c:v>679</c:v>
                      </c:pt>
                      <c:pt idx="160">
                        <c:v>632</c:v>
                      </c:pt>
                      <c:pt idx="161">
                        <c:v>590</c:v>
                      </c:pt>
                      <c:pt idx="162">
                        <c:v>590</c:v>
                      </c:pt>
                      <c:pt idx="163">
                        <c:v>602</c:v>
                      </c:pt>
                      <c:pt idx="164">
                        <c:v>613</c:v>
                      </c:pt>
                      <c:pt idx="165">
                        <c:v>610</c:v>
                      </c:pt>
                      <c:pt idx="166">
                        <c:v>607</c:v>
                      </c:pt>
                      <c:pt idx="167">
                        <c:v>623</c:v>
                      </c:pt>
                      <c:pt idx="168">
                        <c:v>632</c:v>
                      </c:pt>
                      <c:pt idx="169">
                        <c:v>632</c:v>
                      </c:pt>
                      <c:pt idx="170">
                        <c:v>621</c:v>
                      </c:pt>
                      <c:pt idx="171">
                        <c:v>629</c:v>
                      </c:pt>
                      <c:pt idx="172">
                        <c:v>628</c:v>
                      </c:pt>
                      <c:pt idx="173">
                        <c:v>639</c:v>
                      </c:pt>
                      <c:pt idx="174">
                        <c:v>625</c:v>
                      </c:pt>
                      <c:pt idx="175">
                        <c:v>611</c:v>
                      </c:pt>
                      <c:pt idx="176">
                        <c:v>610</c:v>
                      </c:pt>
                      <c:pt idx="177">
                        <c:v>637</c:v>
                      </c:pt>
                      <c:pt idx="178">
                        <c:v>660</c:v>
                      </c:pt>
                      <c:pt idx="179">
                        <c:v>639</c:v>
                      </c:pt>
                      <c:pt idx="180">
                        <c:v>629</c:v>
                      </c:pt>
                      <c:pt idx="181">
                        <c:v>608</c:v>
                      </c:pt>
                      <c:pt idx="182">
                        <c:v>607</c:v>
                      </c:pt>
                      <c:pt idx="183">
                        <c:v>580</c:v>
                      </c:pt>
                      <c:pt idx="184">
                        <c:v>544</c:v>
                      </c:pt>
                      <c:pt idx="185">
                        <c:v>518</c:v>
                      </c:pt>
                      <c:pt idx="186">
                        <c:v>504</c:v>
                      </c:pt>
                      <c:pt idx="187">
                        <c:v>499</c:v>
                      </c:pt>
                      <c:pt idx="188">
                        <c:v>488</c:v>
                      </c:pt>
                      <c:pt idx="189">
                        <c:v>481</c:v>
                      </c:pt>
                      <c:pt idx="190">
                        <c:v>486</c:v>
                      </c:pt>
                      <c:pt idx="191">
                        <c:v>481</c:v>
                      </c:pt>
                      <c:pt idx="192">
                        <c:v>480</c:v>
                      </c:pt>
                      <c:pt idx="193">
                        <c:v>499</c:v>
                      </c:pt>
                      <c:pt idx="194">
                        <c:v>521</c:v>
                      </c:pt>
                      <c:pt idx="195">
                        <c:v>547</c:v>
                      </c:pt>
                      <c:pt idx="196">
                        <c:v>572</c:v>
                      </c:pt>
                      <c:pt idx="197">
                        <c:v>571</c:v>
                      </c:pt>
                      <c:pt idx="198">
                        <c:v>579</c:v>
                      </c:pt>
                      <c:pt idx="199">
                        <c:v>590</c:v>
                      </c:pt>
                      <c:pt idx="200">
                        <c:v>586</c:v>
                      </c:pt>
                      <c:pt idx="201">
                        <c:v>596</c:v>
                      </c:pt>
                      <c:pt idx="202">
                        <c:v>596</c:v>
                      </c:pt>
                      <c:pt idx="203">
                        <c:v>612</c:v>
                      </c:pt>
                      <c:pt idx="204">
                        <c:v>618</c:v>
                      </c:pt>
                      <c:pt idx="205">
                        <c:v>592</c:v>
                      </c:pt>
                      <c:pt idx="206">
                        <c:v>552</c:v>
                      </c:pt>
                      <c:pt idx="207">
                        <c:v>543</c:v>
                      </c:pt>
                      <c:pt idx="208">
                        <c:v>561</c:v>
                      </c:pt>
                      <c:pt idx="209">
                        <c:v>579</c:v>
                      </c:pt>
                      <c:pt idx="210">
                        <c:v>579</c:v>
                      </c:pt>
                      <c:pt idx="211">
                        <c:v>588</c:v>
                      </c:pt>
                      <c:pt idx="212">
                        <c:v>622</c:v>
                      </c:pt>
                      <c:pt idx="213">
                        <c:v>640</c:v>
                      </c:pt>
                      <c:pt idx="214">
                        <c:v>616</c:v>
                      </c:pt>
                      <c:pt idx="215">
                        <c:v>611</c:v>
                      </c:pt>
                      <c:pt idx="216">
                        <c:v>636</c:v>
                      </c:pt>
                      <c:pt idx="217">
                        <c:v>630</c:v>
                      </c:pt>
                      <c:pt idx="218">
                        <c:v>697</c:v>
                      </c:pt>
                      <c:pt idx="219">
                        <c:v>671</c:v>
                      </c:pt>
                      <c:pt idx="220">
                        <c:v>655</c:v>
                      </c:pt>
                      <c:pt idx="221">
                        <c:v>647</c:v>
                      </c:pt>
                      <c:pt idx="222">
                        <c:v>657</c:v>
                      </c:pt>
                      <c:pt idx="223">
                        <c:v>651</c:v>
                      </c:pt>
                      <c:pt idx="224">
                        <c:v>639</c:v>
                      </c:pt>
                      <c:pt idx="225">
                        <c:v>630</c:v>
                      </c:pt>
                      <c:pt idx="226">
                        <c:v>663</c:v>
                      </c:pt>
                      <c:pt idx="227">
                        <c:v>626</c:v>
                      </c:pt>
                      <c:pt idx="228">
                        <c:v>613</c:v>
                      </c:pt>
                      <c:pt idx="229">
                        <c:v>577</c:v>
                      </c:pt>
                      <c:pt idx="230">
                        <c:v>554</c:v>
                      </c:pt>
                      <c:pt idx="231">
                        <c:v>530</c:v>
                      </c:pt>
                      <c:pt idx="232">
                        <c:v>529</c:v>
                      </c:pt>
                      <c:pt idx="233">
                        <c:v>514</c:v>
                      </c:pt>
                      <c:pt idx="234">
                        <c:v>493</c:v>
                      </c:pt>
                      <c:pt idx="235">
                        <c:v>488</c:v>
                      </c:pt>
                      <c:pt idx="236">
                        <c:v>493</c:v>
                      </c:pt>
                      <c:pt idx="237">
                        <c:v>482</c:v>
                      </c:pt>
                      <c:pt idx="238">
                        <c:v>480</c:v>
                      </c:pt>
                      <c:pt idx="239">
                        <c:v>468</c:v>
                      </c:pt>
                      <c:pt idx="240">
                        <c:v>471</c:v>
                      </c:pt>
                      <c:pt idx="241">
                        <c:v>482</c:v>
                      </c:pt>
                      <c:pt idx="242">
                        <c:v>515</c:v>
                      </c:pt>
                      <c:pt idx="243">
                        <c:v>547</c:v>
                      </c:pt>
                      <c:pt idx="244">
                        <c:v>565</c:v>
                      </c:pt>
                      <c:pt idx="245">
                        <c:v>531</c:v>
                      </c:pt>
                      <c:pt idx="246">
                        <c:v>503</c:v>
                      </c:pt>
                      <c:pt idx="247">
                        <c:v>501</c:v>
                      </c:pt>
                      <c:pt idx="248">
                        <c:v>507</c:v>
                      </c:pt>
                      <c:pt idx="249">
                        <c:v>539</c:v>
                      </c:pt>
                      <c:pt idx="250">
                        <c:v>548</c:v>
                      </c:pt>
                      <c:pt idx="251">
                        <c:v>569</c:v>
                      </c:pt>
                      <c:pt idx="252">
                        <c:v>584</c:v>
                      </c:pt>
                      <c:pt idx="253">
                        <c:v>599</c:v>
                      </c:pt>
                      <c:pt idx="254">
                        <c:v>590</c:v>
                      </c:pt>
                      <c:pt idx="255">
                        <c:v>609</c:v>
                      </c:pt>
                      <c:pt idx="256">
                        <c:v>627</c:v>
                      </c:pt>
                      <c:pt idx="257">
                        <c:v>631</c:v>
                      </c:pt>
                      <c:pt idx="258">
                        <c:v>627</c:v>
                      </c:pt>
                      <c:pt idx="259">
                        <c:v>634</c:v>
                      </c:pt>
                      <c:pt idx="260">
                        <c:v>642</c:v>
                      </c:pt>
                      <c:pt idx="261">
                        <c:v>645</c:v>
                      </c:pt>
                      <c:pt idx="262">
                        <c:v>654</c:v>
                      </c:pt>
                      <c:pt idx="263">
                        <c:v>649</c:v>
                      </c:pt>
                      <c:pt idx="264">
                        <c:v>649</c:v>
                      </c:pt>
                      <c:pt idx="265">
                        <c:v>655</c:v>
                      </c:pt>
                      <c:pt idx="266">
                        <c:v>655</c:v>
                      </c:pt>
                      <c:pt idx="267">
                        <c:v>647</c:v>
                      </c:pt>
                      <c:pt idx="268">
                        <c:v>646</c:v>
                      </c:pt>
                      <c:pt idx="269">
                        <c:v>640</c:v>
                      </c:pt>
                      <c:pt idx="270">
                        <c:v>685</c:v>
                      </c:pt>
                      <c:pt idx="271">
                        <c:v>708</c:v>
                      </c:pt>
                      <c:pt idx="272">
                        <c:v>692</c:v>
                      </c:pt>
                      <c:pt idx="273">
                        <c:v>689</c:v>
                      </c:pt>
                      <c:pt idx="274">
                        <c:v>666</c:v>
                      </c:pt>
                      <c:pt idx="275">
                        <c:v>651</c:v>
                      </c:pt>
                      <c:pt idx="276">
                        <c:v>640</c:v>
                      </c:pt>
                      <c:pt idx="277">
                        <c:v>609</c:v>
                      </c:pt>
                      <c:pt idx="278">
                        <c:v>574</c:v>
                      </c:pt>
                      <c:pt idx="279">
                        <c:v>545</c:v>
                      </c:pt>
                      <c:pt idx="280">
                        <c:v>527</c:v>
                      </c:pt>
                      <c:pt idx="281">
                        <c:v>519</c:v>
                      </c:pt>
                      <c:pt idx="282">
                        <c:v>512</c:v>
                      </c:pt>
                      <c:pt idx="283">
                        <c:v>504</c:v>
                      </c:pt>
                      <c:pt idx="284">
                        <c:v>507</c:v>
                      </c:pt>
                      <c:pt idx="285">
                        <c:v>506</c:v>
                      </c:pt>
                      <c:pt idx="286">
                        <c:v>523</c:v>
                      </c:pt>
                      <c:pt idx="287">
                        <c:v>530</c:v>
                      </c:pt>
                      <c:pt idx="288">
                        <c:v>567</c:v>
                      </c:pt>
                      <c:pt idx="289">
                        <c:v>624</c:v>
                      </c:pt>
                      <c:pt idx="290">
                        <c:v>607</c:v>
                      </c:pt>
                      <c:pt idx="291">
                        <c:v>570</c:v>
                      </c:pt>
                      <c:pt idx="292">
                        <c:v>555</c:v>
                      </c:pt>
                      <c:pt idx="293">
                        <c:v>542</c:v>
                      </c:pt>
                      <c:pt idx="294">
                        <c:v>513</c:v>
                      </c:pt>
                      <c:pt idx="295">
                        <c:v>498</c:v>
                      </c:pt>
                      <c:pt idx="296">
                        <c:v>479</c:v>
                      </c:pt>
                      <c:pt idx="297">
                        <c:v>444</c:v>
                      </c:pt>
                      <c:pt idx="298">
                        <c:v>437</c:v>
                      </c:pt>
                      <c:pt idx="299">
                        <c:v>421</c:v>
                      </c:pt>
                      <c:pt idx="300">
                        <c:v>402</c:v>
                      </c:pt>
                      <c:pt idx="301">
                        <c:v>398</c:v>
                      </c:pt>
                      <c:pt idx="302">
                        <c:v>376</c:v>
                      </c:pt>
                      <c:pt idx="303">
                        <c:v>370</c:v>
                      </c:pt>
                      <c:pt idx="304">
                        <c:v>435</c:v>
                      </c:pt>
                      <c:pt idx="305">
                        <c:v>499</c:v>
                      </c:pt>
                      <c:pt idx="306">
                        <c:v>562</c:v>
                      </c:pt>
                      <c:pt idx="307">
                        <c:v>569</c:v>
                      </c:pt>
                      <c:pt idx="308">
                        <c:v>599</c:v>
                      </c:pt>
                      <c:pt idx="309">
                        <c:v>613</c:v>
                      </c:pt>
                      <c:pt idx="310">
                        <c:v>640</c:v>
                      </c:pt>
                      <c:pt idx="311">
                        <c:v>646</c:v>
                      </c:pt>
                      <c:pt idx="312">
                        <c:v>665</c:v>
                      </c:pt>
                      <c:pt idx="313">
                        <c:v>687</c:v>
                      </c:pt>
                      <c:pt idx="314">
                        <c:v>683</c:v>
                      </c:pt>
                      <c:pt idx="315">
                        <c:v>685</c:v>
                      </c:pt>
                      <c:pt idx="316">
                        <c:v>694</c:v>
                      </c:pt>
                      <c:pt idx="317">
                        <c:v>700</c:v>
                      </c:pt>
                      <c:pt idx="318">
                        <c:v>706</c:v>
                      </c:pt>
                      <c:pt idx="319">
                        <c:v>772</c:v>
                      </c:pt>
                      <c:pt idx="320">
                        <c:v>795</c:v>
                      </c:pt>
                      <c:pt idx="321">
                        <c:v>801</c:v>
                      </c:pt>
                      <c:pt idx="322">
                        <c:v>781</c:v>
                      </c:pt>
                      <c:pt idx="323">
                        <c:v>762</c:v>
                      </c:pt>
                      <c:pt idx="324">
                        <c:v>733</c:v>
                      </c:pt>
                      <c:pt idx="325">
                        <c:v>716</c:v>
                      </c:pt>
                      <c:pt idx="326">
                        <c:v>689</c:v>
                      </c:pt>
                      <c:pt idx="327">
                        <c:v>673</c:v>
                      </c:pt>
                      <c:pt idx="328">
                        <c:v>657</c:v>
                      </c:pt>
                      <c:pt idx="329">
                        <c:v>594</c:v>
                      </c:pt>
                      <c:pt idx="330">
                        <c:v>577</c:v>
                      </c:pt>
                      <c:pt idx="331">
                        <c:v>563</c:v>
                      </c:pt>
                      <c:pt idx="332">
                        <c:v>557</c:v>
                      </c:pt>
                      <c:pt idx="333">
                        <c:v>552</c:v>
                      </c:pt>
                      <c:pt idx="334">
                        <c:v>548</c:v>
                      </c:pt>
                      <c:pt idx="335">
                        <c:v>543</c:v>
                      </c:pt>
                      <c:pt idx="336">
                        <c:v>554</c:v>
                      </c:pt>
                      <c:pt idx="337">
                        <c:v>557</c:v>
                      </c:pt>
                      <c:pt idx="338">
                        <c:v>609</c:v>
                      </c:pt>
                      <c:pt idx="339">
                        <c:v>637</c:v>
                      </c:pt>
                      <c:pt idx="340">
                        <c:v>640</c:v>
                      </c:pt>
                      <c:pt idx="341">
                        <c:v>652</c:v>
                      </c:pt>
                      <c:pt idx="342">
                        <c:v>681</c:v>
                      </c:pt>
                      <c:pt idx="343">
                        <c:v>648</c:v>
                      </c:pt>
                      <c:pt idx="344">
                        <c:v>633</c:v>
                      </c:pt>
                      <c:pt idx="345">
                        <c:v>664</c:v>
                      </c:pt>
                      <c:pt idx="346">
                        <c:v>689</c:v>
                      </c:pt>
                      <c:pt idx="347">
                        <c:v>705</c:v>
                      </c:pt>
                    </c:numCache>
                  </c:numRef>
                </c:yVal>
                <c:smooth val="1"/>
                <c:extLst>
                  <c:ext xmlns:c16="http://schemas.microsoft.com/office/drawing/2014/chart" uri="{C3380CC4-5D6E-409C-BE32-E72D297353CC}">
                    <c16:uniqueId val="{00000000-77D5-46D2-AC4A-3CA83775B22A}"/>
                  </c:ext>
                </c:extLst>
              </c15:ser>
            </c15:filteredScatterSeries>
          </c:ext>
        </c:extLst>
      </c:scatterChart>
      <c:valAx>
        <c:axId val="487345824"/>
        <c:scaling>
          <c:orientation val="minMax"/>
          <c:min val="0"/>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Durée (en jours)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346480"/>
        <c:crosses val="autoZero"/>
        <c:crossBetween val="midCat"/>
        <c:majorUnit val="1"/>
      </c:valAx>
      <c:valAx>
        <c:axId val="487346480"/>
        <c:scaling>
          <c:orientation val="minMax"/>
          <c:min val="0"/>
        </c:scaling>
        <c:delete val="0"/>
        <c:axPos val="l"/>
        <c:majorGridlines>
          <c:spPr>
            <a:ln w="9525" cap="flat" cmpd="sng" algn="ctr">
              <a:solidFill>
                <a:schemeClr val="accent1"/>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Concentration de CO</a:t>
                </a:r>
                <a:r>
                  <a:rPr lang="en-US" sz="1200" baseline="-25000"/>
                  <a:t>2</a:t>
                </a:r>
                <a:r>
                  <a:rPr lang="en-US" sz="1200" baseline="0"/>
                  <a:t> (en ppm)</a:t>
                </a:r>
              </a:p>
              <a:p>
                <a:pPr>
                  <a:defRPr sz="1200" b="0" i="0" u="none" strike="noStrike" kern="1200" baseline="0">
                    <a:solidFill>
                      <a:schemeClr val="tx1">
                        <a:lumMod val="65000"/>
                        <a:lumOff val="35000"/>
                      </a:schemeClr>
                    </a:solidFill>
                    <a:latin typeface="+mn-lt"/>
                    <a:ea typeface="+mn-ea"/>
                    <a:cs typeface="+mn-cs"/>
                  </a:defRPr>
                </a:pPr>
                <a:r>
                  <a:rPr lang="en-US" sz="1200" baseline="0"/>
                  <a:t>  </a:t>
                </a:r>
              </a:p>
            </c:rich>
          </c:tx>
          <c:layout>
            <c:manualLayout>
              <c:xMode val="edge"/>
              <c:yMode val="edge"/>
              <c:x val="2.7192900379573746E-2"/>
              <c:y val="0.1782047156762892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in"/>
        <c:minorTickMark val="in"/>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345824"/>
        <c:crosses val="autoZero"/>
        <c:crossBetween val="midCat"/>
        <c:majorUnit val="1000"/>
      </c:valAx>
      <c:spPr>
        <a:noFill/>
        <a:ln>
          <a:noFill/>
        </a:ln>
        <a:effectLst/>
      </c:spPr>
    </c:plotArea>
    <c:legend>
      <c:legendPos val="r"/>
      <c:layout>
        <c:manualLayout>
          <c:xMode val="edge"/>
          <c:yMode val="edge"/>
          <c:x val="0.67001396095540067"/>
          <c:y val="0.12317975753343265"/>
          <c:w val="0.20472667070462347"/>
          <c:h val="0.180620297420340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25811205775933E-2"/>
          <c:y val="0.11326559522525438"/>
          <c:w val="0.84958808382390683"/>
          <c:h val="0.68116377233667713"/>
        </c:manualLayout>
      </c:layout>
      <c:scatterChart>
        <c:scatterStyle val="lineMarker"/>
        <c:varyColors val="0"/>
        <c:ser>
          <c:idx val="0"/>
          <c:order val="0"/>
          <c:tx>
            <c:v>Toutes les données</c:v>
          </c:tx>
          <c:spPr>
            <a:ln w="25400" cap="rnd">
              <a:noFill/>
              <a:round/>
            </a:ln>
            <a:effectLst/>
          </c:spPr>
          <c:marker>
            <c:symbol val="circle"/>
            <c:size val="5"/>
            <c:spPr>
              <a:solidFill>
                <a:schemeClr val="accent1"/>
              </a:solidFill>
              <a:ln w="9525">
                <a:solidFill>
                  <a:schemeClr val="accent1"/>
                </a:solidFill>
              </a:ln>
              <a:effectLst/>
            </c:spPr>
          </c:marker>
          <c:xVal>
            <c:numRef>
              <c:f>'Méthode en plusieurs points'!$C$11:$C$358</c:f>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f>'Méthode en plusieurs points'!$E$11:$E$358</c:f>
              <c:numCache>
                <c:formatCode>0.000</c:formatCode>
                <c:ptCount val="348"/>
                <c:pt idx="0">
                  <c:v>3.7362884025941701</c:v>
                </c:pt>
                <c:pt idx="1">
                  <c:v>3.9879099326049365</c:v>
                </c:pt>
                <c:pt idx="2">
                  <c:v>4.1422141279375628</c:v>
                </c:pt>
                <c:pt idx="3">
                  <c:v>4.2186548266595896</c:v>
                </c:pt>
                <c:pt idx="4">
                  <c:v>7.4277043744130857</c:v>
                </c:pt>
                <c:pt idx="5">
                  <c:v>8.1673355365761271</c:v>
                </c:pt>
                <c:pt idx="6">
                  <c:v>8.1911699416114541</c:v>
                </c:pt>
                <c:pt idx="7">
                  <c:v>8.190060968864513</c:v>
                </c:pt>
                <c:pt idx="8">
                  <c:v>8.1886730212549637</c:v>
                </c:pt>
                <c:pt idx="9">
                  <c:v>8.1797442460862673</c:v>
                </c:pt>
                <c:pt idx="10">
                  <c:v>8.1741230042276403</c:v>
                </c:pt>
                <c:pt idx="11">
                  <c:v>8.1710177991886397</c:v>
                </c:pt>
                <c:pt idx="12">
                  <c:v>8.169886238785665</c:v>
                </c:pt>
                <c:pt idx="13">
                  <c:v>8.1616439076801282</c:v>
                </c:pt>
                <c:pt idx="14">
                  <c:v>8.1610729590210358</c:v>
                </c:pt>
                <c:pt idx="15">
                  <c:v>8.1539084591583464</c:v>
                </c:pt>
                <c:pt idx="16">
                  <c:v>8.1490071132829431</c:v>
                </c:pt>
                <c:pt idx="17">
                  <c:v>8.1414641598313828</c:v>
                </c:pt>
                <c:pt idx="18">
                  <c:v>8.1432098981863508</c:v>
                </c:pt>
                <c:pt idx="19">
                  <c:v>8.132101732535931</c:v>
                </c:pt>
                <c:pt idx="20">
                  <c:v>8.120571473704544</c:v>
                </c:pt>
                <c:pt idx="21">
                  <c:v>8.1080037653332457</c:v>
                </c:pt>
                <c:pt idx="22">
                  <c:v>8.1098088514559414</c:v>
                </c:pt>
                <c:pt idx="23">
                  <c:v>8.1019631700466093</c:v>
                </c:pt>
                <c:pt idx="24">
                  <c:v>8.0937500512946325</c:v>
                </c:pt>
                <c:pt idx="25">
                  <c:v>8.0925275355951651</c:v>
                </c:pt>
                <c:pt idx="26">
                  <c:v>8.0863924379294687</c:v>
                </c:pt>
                <c:pt idx="27">
                  <c:v>8.0783601223809569</c:v>
                </c:pt>
                <c:pt idx="28">
                  <c:v>8.0721372146991914</c:v>
                </c:pt>
                <c:pt idx="29">
                  <c:v>8.0646182457292852</c:v>
                </c:pt>
                <c:pt idx="30">
                  <c:v>8.05735912569871</c:v>
                </c:pt>
                <c:pt idx="31">
                  <c:v>8.0560912733898355</c:v>
                </c:pt>
                <c:pt idx="32">
                  <c:v>8.0430022569067496</c:v>
                </c:pt>
                <c:pt idx="33">
                  <c:v>8.0391386899711286</c:v>
                </c:pt>
                <c:pt idx="34">
                  <c:v>8.0264780001791785</c:v>
                </c:pt>
                <c:pt idx="35">
                  <c:v>8.014977736526161</c:v>
                </c:pt>
                <c:pt idx="36">
                  <c:v>8.0113358814426068</c:v>
                </c:pt>
                <c:pt idx="37">
                  <c:v>8.0016705636392444</c:v>
                </c:pt>
                <c:pt idx="38">
                  <c:v>7.9939379824093395</c:v>
                </c:pt>
                <c:pt idx="39">
                  <c:v>7.9885233113482546</c:v>
                </c:pt>
                <c:pt idx="40">
                  <c:v>7.9721011318212343</c:v>
                </c:pt>
                <c:pt idx="41">
                  <c:v>7.9693376895792225</c:v>
                </c:pt>
                <c:pt idx="42">
                  <c:v>7.9596050565471508</c:v>
                </c:pt>
                <c:pt idx="43">
                  <c:v>7.948364807680588</c:v>
                </c:pt>
                <c:pt idx="44">
                  <c:v>7.9366394362779484</c:v>
                </c:pt>
                <c:pt idx="45">
                  <c:v>7.9334176018200377</c:v>
                </c:pt>
                <c:pt idx="46">
                  <c:v>7.9269426240326295</c:v>
                </c:pt>
                <c:pt idx="47">
                  <c:v>7.9222400389102612</c:v>
                </c:pt>
                <c:pt idx="48">
                  <c:v>7.9142310902816764</c:v>
                </c:pt>
                <c:pt idx="49">
                  <c:v>7.907630265927895</c:v>
                </c:pt>
                <c:pt idx="50">
                  <c:v>7.9094682030551091</c:v>
                </c:pt>
                <c:pt idx="51">
                  <c:v>7.9002445498747047</c:v>
                </c:pt>
                <c:pt idx="52">
                  <c:v>7.9079981236937087</c:v>
                </c:pt>
                <c:pt idx="53">
                  <c:v>7.8916829876879913</c:v>
                </c:pt>
                <c:pt idx="54">
                  <c:v>7.8853074290223715</c:v>
                </c:pt>
                <c:pt idx="55">
                  <c:v>7.8815380244401831</c:v>
                </c:pt>
                <c:pt idx="56">
                  <c:v>7.8689972076053056</c:v>
                </c:pt>
                <c:pt idx="57">
                  <c:v>7.8697617505788351</c:v>
                </c:pt>
                <c:pt idx="58">
                  <c:v>7.8663166946497656</c:v>
                </c:pt>
                <c:pt idx="59">
                  <c:v>7.8539705826952071</c:v>
                </c:pt>
                <c:pt idx="60">
                  <c:v>7.8531938661408009</c:v>
                </c:pt>
                <c:pt idx="61">
                  <c:v>7.8434336614676372</c:v>
                </c:pt>
                <c:pt idx="62">
                  <c:v>7.8379260475135082</c:v>
                </c:pt>
                <c:pt idx="63">
                  <c:v>7.82960732961046</c:v>
                </c:pt>
                <c:pt idx="64">
                  <c:v>7.8159904634767488</c:v>
                </c:pt>
                <c:pt idx="65">
                  <c:v>7.813163825671853</c:v>
                </c:pt>
                <c:pt idx="66">
                  <c:v>7.8062656851551955</c:v>
                </c:pt>
                <c:pt idx="67">
                  <c:v>7.8038196416202634</c:v>
                </c:pt>
                <c:pt idx="68">
                  <c:v>7.792737795225114</c:v>
                </c:pt>
                <c:pt idx="69">
                  <c:v>7.7873579718325301</c:v>
                </c:pt>
                <c:pt idx="70">
                  <c:v>7.7806966706975373</c:v>
                </c:pt>
                <c:pt idx="71">
                  <c:v>7.7806966706975373</c:v>
                </c:pt>
                <c:pt idx="72">
                  <c:v>7.7735700787521118</c:v>
                </c:pt>
                <c:pt idx="73">
                  <c:v>7.7710426357392981</c:v>
                </c:pt>
                <c:pt idx="74">
                  <c:v>7.7655444959713158</c:v>
                </c:pt>
                <c:pt idx="75">
                  <c:v>7.7608684954971894</c:v>
                </c:pt>
                <c:pt idx="76">
                  <c:v>7.7591626959846751</c:v>
                </c:pt>
                <c:pt idx="77">
                  <c:v>7.7484350145211787</c:v>
                </c:pt>
                <c:pt idx="78">
                  <c:v>7.739769231365309</c:v>
                </c:pt>
                <c:pt idx="79">
                  <c:v>7.7340959327594323</c:v>
                </c:pt>
                <c:pt idx="80">
                  <c:v>7.727509572257504</c:v>
                </c:pt>
                <c:pt idx="81">
                  <c:v>7.7191040871257535</c:v>
                </c:pt>
                <c:pt idx="82">
                  <c:v>7.7164349775647834</c:v>
                </c:pt>
                <c:pt idx="83">
                  <c:v>7.7083846359286623</c:v>
                </c:pt>
                <c:pt idx="84">
                  <c:v>7.694366403822646</c:v>
                </c:pt>
                <c:pt idx="85">
                  <c:v>7.6852169665297341</c:v>
                </c:pt>
                <c:pt idx="86">
                  <c:v>7.6722654668965493</c:v>
                </c:pt>
                <c:pt idx="87">
                  <c:v>7.6680666067915828</c:v>
                </c:pt>
                <c:pt idx="88">
                  <c:v>7.6591440224740248</c:v>
                </c:pt>
                <c:pt idx="89">
                  <c:v>7.6520432060629142</c:v>
                </c:pt>
                <c:pt idx="90">
                  <c:v>7.6453699749819073</c:v>
                </c:pt>
                <c:pt idx="91">
                  <c:v>7.638651912550392</c:v>
                </c:pt>
                <c:pt idx="92">
                  <c:v>7.6236136122809857</c:v>
                </c:pt>
                <c:pt idx="93">
                  <c:v>7.6231247203907504</c:v>
                </c:pt>
                <c:pt idx="94">
                  <c:v>7.607352626906934</c:v>
                </c:pt>
                <c:pt idx="95">
                  <c:v>7.5993723039436416</c:v>
                </c:pt>
                <c:pt idx="96">
                  <c:v>7.5928410681565897</c:v>
                </c:pt>
                <c:pt idx="97">
                  <c:v>7.6003733340726418</c:v>
                </c:pt>
                <c:pt idx="98">
                  <c:v>7.5948552263212781</c:v>
                </c:pt>
                <c:pt idx="99">
                  <c:v>7.5877878522802886</c:v>
                </c:pt>
                <c:pt idx="100">
                  <c:v>7.5842353461629459</c:v>
                </c:pt>
                <c:pt idx="101">
                  <c:v>7.5781158192869809</c:v>
                </c:pt>
                <c:pt idx="102">
                  <c:v>7.5693818791991392</c:v>
                </c:pt>
                <c:pt idx="103">
                  <c:v>7.5626511314557012</c:v>
                </c:pt>
                <c:pt idx="104">
                  <c:v>7.5537804684153693</c:v>
                </c:pt>
                <c:pt idx="105">
                  <c:v>7.5724731640950385</c:v>
                </c:pt>
                <c:pt idx="106">
                  <c:v>7.545887526855303</c:v>
                </c:pt>
                <c:pt idx="107">
                  <c:v>7.5416523455553595</c:v>
                </c:pt>
                <c:pt idx="108">
                  <c:v>7.5474711069179445</c:v>
                </c:pt>
                <c:pt idx="109">
                  <c:v>7.5304488944322481</c:v>
                </c:pt>
                <c:pt idx="110">
                  <c:v>7.534197341820537</c:v>
                </c:pt>
                <c:pt idx="111">
                  <c:v>7.5277628032575414</c:v>
                </c:pt>
                <c:pt idx="112">
                  <c:v>7.5164017621491892</c:v>
                </c:pt>
                <c:pt idx="113">
                  <c:v>7.5093035005726279</c:v>
                </c:pt>
                <c:pt idx="114">
                  <c:v>7.4988376343396537</c:v>
                </c:pt>
                <c:pt idx="115">
                  <c:v>7.4904970335779009</c:v>
                </c:pt>
                <c:pt idx="116">
                  <c:v>7.4837741008423144</c:v>
                </c:pt>
                <c:pt idx="117">
                  <c:v>7.4787020730459277</c:v>
                </c:pt>
                <c:pt idx="118">
                  <c:v>7.4684801824703095</c:v>
                </c:pt>
                <c:pt idx="119">
                  <c:v>7.4627558784347752</c:v>
                </c:pt>
                <c:pt idx="120">
                  <c:v>7.4667663292351572</c:v>
                </c:pt>
                <c:pt idx="121">
                  <c:v>7.4453836945544856</c:v>
                </c:pt>
                <c:pt idx="122">
                  <c:v>7.4535282841647819</c:v>
                </c:pt>
                <c:pt idx="123">
                  <c:v>7.4488823586602768</c:v>
                </c:pt>
                <c:pt idx="124">
                  <c:v>7.4424587614594175</c:v>
                </c:pt>
                <c:pt idx="125">
                  <c:v>7.4383494288661085</c:v>
                </c:pt>
                <c:pt idx="126">
                  <c:v>7.4271096467851114</c:v>
                </c:pt>
                <c:pt idx="127">
                  <c:v>7.4157420945336012</c:v>
                </c:pt>
                <c:pt idx="128">
                  <c:v>7.4163436192861747</c:v>
                </c:pt>
                <c:pt idx="129">
                  <c:v>7.4066755316137378</c:v>
                </c:pt>
                <c:pt idx="130">
                  <c:v>7.3950719371972191</c:v>
                </c:pt>
                <c:pt idx="131">
                  <c:v>7.3975260134381919</c:v>
                </c:pt>
                <c:pt idx="132">
                  <c:v>7.3845743980388328</c:v>
                </c:pt>
                <c:pt idx="133">
                  <c:v>7.3651434348323974</c:v>
                </c:pt>
                <c:pt idx="134">
                  <c:v>7.3549648545522563</c:v>
                </c:pt>
                <c:pt idx="135">
                  <c:v>7.3407979587249468</c:v>
                </c:pt>
                <c:pt idx="136">
                  <c:v>7.3277424489876353</c:v>
                </c:pt>
                <c:pt idx="137">
                  <c:v>7.3145142356974207</c:v>
                </c:pt>
                <c:pt idx="138">
                  <c:v>7.3158449592094161</c:v>
                </c:pt>
                <c:pt idx="139">
                  <c:v>7.3004336703453774</c:v>
                </c:pt>
                <c:pt idx="140">
                  <c:v>7.2936583105696089</c:v>
                </c:pt>
                <c:pt idx="141">
                  <c:v>7.2902533379986325</c:v>
                </c:pt>
                <c:pt idx="142">
                  <c:v>7.2681825942514102</c:v>
                </c:pt>
                <c:pt idx="143">
                  <c:v>7.2660882678941503</c:v>
                </c:pt>
                <c:pt idx="144">
                  <c:v>7.2463267599227121</c:v>
                </c:pt>
                <c:pt idx="145">
                  <c:v>7.2604818586693654</c:v>
                </c:pt>
                <c:pt idx="146">
                  <c:v>7.2618864104615604</c:v>
                </c:pt>
                <c:pt idx="147">
                  <c:v>7.2562563277638255</c:v>
                </c:pt>
                <c:pt idx="148">
                  <c:v>7.2618864104615604</c:v>
                </c:pt>
                <c:pt idx="149">
                  <c:v>7.2527213612510959</c:v>
                </c:pt>
                <c:pt idx="150">
                  <c:v>7.2463267599227121</c:v>
                </c:pt>
                <c:pt idx="151">
                  <c:v>7.2427564548277532</c:v>
                </c:pt>
                <c:pt idx="152">
                  <c:v>7.2449001671693427</c:v>
                </c:pt>
                <c:pt idx="153">
                  <c:v>7.2491738544073652</c:v>
                </c:pt>
                <c:pt idx="154">
                  <c:v>7.237736515271739</c:v>
                </c:pt>
                <c:pt idx="155">
                  <c:v>7.2434715363412412</c:v>
                </c:pt>
                <c:pt idx="156">
                  <c:v>7.2261668484740698</c:v>
                </c:pt>
                <c:pt idx="157">
                  <c:v>7.2188672371095137</c:v>
                </c:pt>
                <c:pt idx="158">
                  <c:v>7.2174008988664982</c:v>
                </c:pt>
                <c:pt idx="159">
                  <c:v>7.2122517161008561</c:v>
                </c:pt>
                <c:pt idx="160">
                  <c:v>7.2011276526570978</c:v>
                </c:pt>
                <c:pt idx="161">
                  <c:v>7.1883689507842243</c:v>
                </c:pt>
                <c:pt idx="162">
                  <c:v>7.1792637833033774</c:v>
                </c:pt>
                <c:pt idx="163">
                  <c:v>7.1600241630583321</c:v>
                </c:pt>
                <c:pt idx="164">
                  <c:v>7.1623525575750167</c:v>
                </c:pt>
                <c:pt idx="165">
                  <c:v>7.173913896536769</c:v>
                </c:pt>
                <c:pt idx="166">
                  <c:v>7.1553510463727239</c:v>
                </c:pt>
                <c:pt idx="167">
                  <c:v>7.1467265319427007</c:v>
                </c:pt>
                <c:pt idx="168">
                  <c:v>7.1483001681645808</c:v>
                </c:pt>
                <c:pt idx="169">
                  <c:v>7.1356411906966413</c:v>
                </c:pt>
                <c:pt idx="170">
                  <c:v>7.1380269876986917</c:v>
                </c:pt>
                <c:pt idx="171">
                  <c:v>7.1228199066880897</c:v>
                </c:pt>
                <c:pt idx="172">
                  <c:v>7.1308524524093153</c:v>
                </c:pt>
                <c:pt idx="173">
                  <c:v>7.1236260709672674</c:v>
                </c:pt>
                <c:pt idx="174">
                  <c:v>7.1114648307008013</c:v>
                </c:pt>
                <c:pt idx="175">
                  <c:v>7.1090147338977463</c:v>
                </c:pt>
                <c:pt idx="176">
                  <c:v>7.0933564760264476</c:v>
                </c:pt>
                <c:pt idx="177">
                  <c:v>7.0875252741308108</c:v>
                </c:pt>
                <c:pt idx="178">
                  <c:v>7.0950163072972163</c:v>
                </c:pt>
                <c:pt idx="179">
                  <c:v>7.0569870484835553</c:v>
                </c:pt>
                <c:pt idx="180">
                  <c:v>7.0387326883284471</c:v>
                </c:pt>
                <c:pt idx="181">
                  <c:v>7.0396095413719664</c:v>
                </c:pt>
                <c:pt idx="182">
                  <c:v>7.0147622645511367</c:v>
                </c:pt>
                <c:pt idx="183">
                  <c:v>6.9938797893918823</c:v>
                </c:pt>
                <c:pt idx="184">
                  <c:v>6.9716142214323238</c:v>
                </c:pt>
                <c:pt idx="185">
                  <c:v>6.9781597141306513</c:v>
                </c:pt>
                <c:pt idx="186">
                  <c:v>6.9574422113970913</c:v>
                </c:pt>
                <c:pt idx="187">
                  <c:v>6.9517166882051189</c:v>
                </c:pt>
                <c:pt idx="188">
                  <c:v>6.9353140523875751</c:v>
                </c:pt>
                <c:pt idx="189">
                  <c:v>6.9314151916780746</c:v>
                </c:pt>
                <c:pt idx="190">
                  <c:v>6.9284810378901174</c:v>
                </c:pt>
                <c:pt idx="191">
                  <c:v>6.8925827856183144</c:v>
                </c:pt>
                <c:pt idx="192">
                  <c:v>6.8854503932120377</c:v>
                </c:pt>
                <c:pt idx="193">
                  <c:v>6.8905501448430577</c:v>
                </c:pt>
                <c:pt idx="194">
                  <c:v>6.8925827856183144</c:v>
                </c:pt>
                <c:pt idx="195">
                  <c:v>6.8885133640226268</c:v>
                </c:pt>
                <c:pt idx="196">
                  <c:v>6.8935975587418472</c:v>
                </c:pt>
                <c:pt idx="197">
                  <c:v>6.8874934158185237</c:v>
                </c:pt>
                <c:pt idx="198">
                  <c:v>6.8864724262578614</c:v>
                </c:pt>
                <c:pt idx="199">
                  <c:v>6.8792961617204336</c:v>
                </c:pt>
                <c:pt idx="200">
                  <c:v>6.8885133640226268</c:v>
                </c:pt>
                <c:pt idx="201">
                  <c:v>6.8731038210095949</c:v>
                </c:pt>
                <c:pt idx="202">
                  <c:v>6.8834031881178062</c:v>
                </c:pt>
                <c:pt idx="203">
                  <c:v>6.8689541879201172</c:v>
                </c:pt>
                <c:pt idx="204">
                  <c:v>6.8426214115790156</c:v>
                </c:pt>
                <c:pt idx="205">
                  <c:v>6.8361970078684511</c:v>
                </c:pt>
                <c:pt idx="206">
                  <c:v>6.8297310641814741</c:v>
                </c:pt>
                <c:pt idx="207">
                  <c:v>6.8297310641814741</c:v>
                </c:pt>
                <c:pt idx="208">
                  <c:v>6.8177671438250531</c:v>
                </c:pt>
                <c:pt idx="209">
                  <c:v>6.8067652311075166</c:v>
                </c:pt>
                <c:pt idx="210">
                  <c:v>6.8056583531120118</c:v>
                </c:pt>
                <c:pt idx="211">
                  <c:v>6.8067652311075166</c:v>
                </c:pt>
                <c:pt idx="212">
                  <c:v>6.7809918223926351</c:v>
                </c:pt>
                <c:pt idx="213">
                  <c:v>6.783259546110707</c:v>
                </c:pt>
                <c:pt idx="214">
                  <c:v>6.7718691492653269</c:v>
                </c:pt>
                <c:pt idx="215">
                  <c:v>6.7809918223926351</c:v>
                </c:pt>
                <c:pt idx="216">
                  <c:v>6.7684265760785376</c:v>
                </c:pt>
                <c:pt idx="217">
                  <c:v>6.7580271722951286</c:v>
                </c:pt>
                <c:pt idx="218">
                  <c:v>6.7475184834175925</c:v>
                </c:pt>
                <c:pt idx="219">
                  <c:v>6.7439909024553311</c:v>
                </c:pt>
                <c:pt idx="220">
                  <c:v>6.7392680202528812</c:v>
                </c:pt>
                <c:pt idx="221">
                  <c:v>6.735711162686254</c:v>
                </c:pt>
                <c:pt idx="222">
                  <c:v>6.7165245882317857</c:v>
                </c:pt>
                <c:pt idx="223">
                  <c:v>6.7018891460039347</c:v>
                </c:pt>
                <c:pt idx="224">
                  <c:v>6.6845392612741854</c:v>
                </c:pt>
                <c:pt idx="225">
                  <c:v>6.6668830352378468</c:v>
                </c:pt>
                <c:pt idx="226">
                  <c:v>6.6502040509310634</c:v>
                </c:pt>
                <c:pt idx="227">
                  <c:v>6.6332421527204408</c:v>
                </c:pt>
                <c:pt idx="228">
                  <c:v>6.6011513506614099</c:v>
                </c:pt>
                <c:pt idx="229">
                  <c:v>6.5777807271902526</c:v>
                </c:pt>
                <c:pt idx="230">
                  <c:v>6.5651833173856868</c:v>
                </c:pt>
                <c:pt idx="231">
                  <c:v>6.5552744260854352</c:v>
                </c:pt>
                <c:pt idx="232">
                  <c:v>6.5293342054627335</c:v>
                </c:pt>
                <c:pt idx="233">
                  <c:v>6.527873161085652</c:v>
                </c:pt>
                <c:pt idx="234">
                  <c:v>6.5042013868149597</c:v>
                </c:pt>
                <c:pt idx="235">
                  <c:v>6.4996998623980566</c:v>
                </c:pt>
                <c:pt idx="236">
                  <c:v>6.4981948399203473</c:v>
                </c:pt>
                <c:pt idx="237">
                  <c:v>6.479955645374778</c:v>
                </c:pt>
                <c:pt idx="238">
                  <c:v>6.4472139866654565</c:v>
                </c:pt>
                <c:pt idx="239">
                  <c:v>6.4738012309082427</c:v>
                </c:pt>
                <c:pt idx="240">
                  <c:v>6.4440390886780703</c:v>
                </c:pt>
                <c:pt idx="241">
                  <c:v>6.4472139866654565</c:v>
                </c:pt>
                <c:pt idx="242">
                  <c:v>6.4629390144307264</c:v>
                </c:pt>
                <c:pt idx="243">
                  <c:v>6.4535337017890289</c:v>
                </c:pt>
                <c:pt idx="244">
                  <c:v>6.4582474155573584</c:v>
                </c:pt>
                <c:pt idx="245">
                  <c:v>6.4503788365688406</c:v>
                </c:pt>
                <c:pt idx="246">
                  <c:v>6.4582474155573584</c:v>
                </c:pt>
                <c:pt idx="247">
                  <c:v>6.4503788365688406</c:v>
                </c:pt>
                <c:pt idx="248">
                  <c:v>6.4328468874077673</c:v>
                </c:pt>
                <c:pt idx="249">
                  <c:v>6.4328468874077673</c:v>
                </c:pt>
                <c:pt idx="250">
                  <c:v>6.4280116156099067</c:v>
                </c:pt>
                <c:pt idx="251">
                  <c:v>6.4166375541458462</c:v>
                </c:pt>
                <c:pt idx="252">
                  <c:v>6.4215280015514109</c:v>
                </c:pt>
                <c:pt idx="253">
                  <c:v>6.4067843197533509</c:v>
                </c:pt>
                <c:pt idx="254">
                  <c:v>6.4001611433056649</c:v>
                </c:pt>
                <c:pt idx="255">
                  <c:v>6.390143395531787</c:v>
                </c:pt>
                <c:pt idx="256">
                  <c:v>6.3800242761155648</c:v>
                </c:pt>
                <c:pt idx="257">
                  <c:v>6.3834087060781695</c:v>
                </c:pt>
                <c:pt idx="258">
                  <c:v>6.3507845405416417</c:v>
                </c:pt>
                <c:pt idx="259">
                  <c:v>6.3367231223168607</c:v>
                </c:pt>
                <c:pt idx="260">
                  <c:v>6.3629281485201412</c:v>
                </c:pt>
                <c:pt idx="261">
                  <c:v>6.3402570568525833</c:v>
                </c:pt>
                <c:pt idx="262">
                  <c:v>6.3384916506705729</c:v>
                </c:pt>
                <c:pt idx="263">
                  <c:v>6.3079928421007896</c:v>
                </c:pt>
                <c:pt idx="264">
                  <c:v>6.2840260003438564</c:v>
                </c:pt>
                <c:pt idx="265">
                  <c:v>6.3098128708268195</c:v>
                </c:pt>
                <c:pt idx="266">
                  <c:v>6.27841265462121</c:v>
                </c:pt>
                <c:pt idx="267">
                  <c:v>6.3079928421007896</c:v>
                </c:pt>
                <c:pt idx="268">
                  <c:v>6.2689864840904495</c:v>
                </c:pt>
                <c:pt idx="269">
                  <c:v>6.2858901352094154</c:v>
                </c:pt>
                <c:pt idx="270">
                  <c:v>6.2517921794041484</c:v>
                </c:pt>
                <c:pt idx="271">
                  <c:v>6.2204749129320565</c:v>
                </c:pt>
                <c:pt idx="272">
                  <c:v>6.2323341180908765</c:v>
                </c:pt>
                <c:pt idx="273">
                  <c:v>6.206459042848925</c:v>
                </c:pt>
                <c:pt idx="274">
                  <c:v>6.175746740982766</c:v>
                </c:pt>
                <c:pt idx="275">
                  <c:v>6.1860893348630146</c:v>
                </c:pt>
                <c:pt idx="276">
                  <c:v>6.1332722845156455</c:v>
                </c:pt>
                <c:pt idx="277">
                  <c:v>6.1354394048223195</c:v>
                </c:pt>
                <c:pt idx="278">
                  <c:v>6.0820865477025272</c:v>
                </c:pt>
                <c:pt idx="279">
                  <c:v>6.0798005295121644</c:v>
                </c:pt>
                <c:pt idx="280">
                  <c:v>6.077509273466517</c:v>
                </c:pt>
                <c:pt idx="281">
                  <c:v>6.0729109514125224</c:v>
                </c:pt>
                <c:pt idx="282">
                  <c:v>6.0613217792271454</c:v>
                </c:pt>
                <c:pt idx="283">
                  <c:v>6.040116675525935</c:v>
                </c:pt>
                <c:pt idx="284">
                  <c:v>6.0329471929153273</c:v>
                </c:pt>
                <c:pt idx="285">
                  <c:v>6.0111250784891803</c:v>
                </c:pt>
                <c:pt idx="286">
                  <c:v>6.0037439185538846</c:v>
                </c:pt>
                <c:pt idx="287">
                  <c:v>5.9294349532731756</c:v>
                </c:pt>
                <c:pt idx="288">
                  <c:v>5.9736620920460179</c:v>
                </c:pt>
                <c:pt idx="289">
                  <c:v>5.9863063388602908</c:v>
                </c:pt>
                <c:pt idx="290">
                  <c:v>6.0086707403727342</c:v>
                </c:pt>
                <c:pt idx="291">
                  <c:v>5.988816115570998</c:v>
                </c:pt>
                <c:pt idx="292">
                  <c:v>6.0160157569831858</c:v>
                </c:pt>
                <c:pt idx="293">
                  <c:v>5.9634303067688093</c:v>
                </c:pt>
                <c:pt idx="294">
                  <c:v>5.9736620920460179</c:v>
                </c:pt>
                <c:pt idx="295">
                  <c:v>5.947883617373356</c:v>
                </c:pt>
                <c:pt idx="296">
                  <c:v>5.9106395286782494</c:v>
                </c:pt>
                <c:pt idx="297">
                  <c:v>5.9052038764101518</c:v>
                </c:pt>
                <c:pt idx="298">
                  <c:v>5.8719544775083685</c:v>
                </c:pt>
                <c:pt idx="299">
                  <c:v>5.8169386122964832</c:v>
                </c:pt>
                <c:pt idx="300">
                  <c:v>5.8831608963001125</c:v>
                </c:pt>
                <c:pt idx="301">
                  <c:v>5.8346412168045285</c:v>
                </c:pt>
                <c:pt idx="302">
                  <c:v>5.8228743688959774</c:v>
                </c:pt>
                <c:pt idx="303">
                  <c:v>5.7989169692879026</c:v>
                </c:pt>
                <c:pt idx="304">
                  <c:v>5.8079683876949115</c:v>
                </c:pt>
                <c:pt idx="305">
                  <c:v>5.8049603421806912</c:v>
                </c:pt>
                <c:pt idx="306">
                  <c:v>5.8375614211777922</c:v>
                </c:pt>
                <c:pt idx="307">
                  <c:v>5.7867195403561018</c:v>
                </c:pt>
                <c:pt idx="308">
                  <c:v>5.8049603421806912</c:v>
                </c:pt>
                <c:pt idx="309">
                  <c:v>5.8139574690461115</c:v>
                </c:pt>
                <c:pt idx="310">
                  <c:v>5.7958815315482104</c:v>
                </c:pt>
                <c:pt idx="311">
                  <c:v>5.8139574690461115</c:v>
                </c:pt>
                <c:pt idx="312">
                  <c:v>5.8139574690461115</c:v>
                </c:pt>
                <c:pt idx="313">
                  <c:v>5.8199108947405662</c:v>
                </c:pt>
                <c:pt idx="314">
                  <c:v>5.8139574690461115</c:v>
                </c:pt>
                <c:pt idx="315">
                  <c:v>5.8375614211777922</c:v>
                </c:pt>
                <c:pt idx="316">
                  <c:v>5.774371495129806</c:v>
                </c:pt>
                <c:pt idx="317">
                  <c:v>5.7587188832910634</c:v>
                </c:pt>
                <c:pt idx="318">
                  <c:v>5.7805645768994838</c:v>
                </c:pt>
                <c:pt idx="319">
                  <c:v>5.7774728302897085</c:v>
                </c:pt>
                <c:pt idx="320">
                  <c:v>5.774371495129806</c:v>
                </c:pt>
                <c:pt idx="321">
                  <c:v>5.7587188832910634</c:v>
                </c:pt>
                <c:pt idx="322">
                  <c:v>5.7201216896420526</c:v>
                </c:pt>
                <c:pt idx="323">
                  <c:v>5.703589219268606</c:v>
                </c:pt>
                <c:pt idx="324">
                  <c:v>5.6696810029478666</c:v>
                </c:pt>
                <c:pt idx="325">
                  <c:v>5.6731240342177029</c:v>
                </c:pt>
                <c:pt idx="326">
                  <c:v>5.6310039788178647</c:v>
                </c:pt>
                <c:pt idx="327">
                  <c:v>5.6201908037480965</c:v>
                </c:pt>
                <c:pt idx="328">
                  <c:v>5.6129165109577421</c:v>
                </c:pt>
                <c:pt idx="329">
                  <c:v>5.5604586407146819</c:v>
                </c:pt>
                <c:pt idx="330">
                  <c:v>5.5212290069150107</c:v>
                </c:pt>
                <c:pt idx="331">
                  <c:v>5.4678155077781527</c:v>
                </c:pt>
                <c:pt idx="332">
                  <c:v>5.4886981478134222</c:v>
                </c:pt>
                <c:pt idx="333">
                  <c:v>5.4969306109401774</c:v>
                </c:pt>
                <c:pt idx="334">
                  <c:v>5.4845563609267955</c:v>
                </c:pt>
                <c:pt idx="335">
                  <c:v>5.4421667222541776</c:v>
                </c:pt>
                <c:pt idx="336">
                  <c:v>5.4290913377896883</c:v>
                </c:pt>
                <c:pt idx="337">
                  <c:v>5.3796301703179763</c:v>
                </c:pt>
                <c:pt idx="338">
                  <c:v>5.4158427200539254</c:v>
                </c:pt>
                <c:pt idx="339">
                  <c:v>5.4550733452870581</c:v>
                </c:pt>
                <c:pt idx="340">
                  <c:v>5.4290913377896883</c:v>
                </c:pt>
                <c:pt idx="341">
                  <c:v>5.4507896199718813</c:v>
                </c:pt>
                <c:pt idx="342">
                  <c:v>5.4378272292646885</c:v>
                </c:pt>
                <c:pt idx="343">
                  <c:v>5.4024162170758094</c:v>
                </c:pt>
                <c:pt idx="344">
                  <c:v>5.4464874653798665</c:v>
                </c:pt>
                <c:pt idx="345">
                  <c:v>5.4845563609267955</c:v>
                </c:pt>
                <c:pt idx="346">
                  <c:v>5.4069117779584914</c:v>
                </c:pt>
                <c:pt idx="347">
                  <c:v>5.4334688229718378</c:v>
                </c:pt>
              </c:numCache>
            </c:numRef>
          </c:yVal>
          <c:smooth val="0"/>
          <c:extLst>
            <c:ext xmlns:c16="http://schemas.microsoft.com/office/drawing/2014/chart" uri="{C3380CC4-5D6E-409C-BE32-E72D297353CC}">
              <c16:uniqueId val="{00000000-FEB1-4082-87C1-CF4024DDC8BA}"/>
            </c:ext>
          </c:extLst>
        </c:ser>
        <c:ser>
          <c:idx val="1"/>
          <c:order val="1"/>
          <c:tx>
            <c:v>Données utilisées</c:v>
          </c:tx>
          <c:spPr>
            <a:ln w="25400" cap="rnd">
              <a:noFill/>
              <a:round/>
            </a:ln>
            <a:effectLst/>
          </c:spPr>
          <c:marker>
            <c:symbol val="circle"/>
            <c:size val="5"/>
            <c:spPr>
              <a:solidFill>
                <a:schemeClr val="accent2"/>
              </a:solidFill>
              <a:ln w="9525">
                <a:solidFill>
                  <a:schemeClr val="accent2"/>
                </a:solidFill>
              </a:ln>
              <a:effectLst/>
            </c:spPr>
          </c:marker>
          <c:trendline>
            <c:spPr>
              <a:ln w="28575" cap="rnd">
                <a:solidFill>
                  <a:schemeClr val="tx1"/>
                </a:solidFill>
                <a:prstDash val="solid"/>
              </a:ln>
              <a:effectLst/>
            </c:spPr>
            <c:trendlineType val="linear"/>
            <c:dispRSqr val="1"/>
            <c:dispEq val="1"/>
            <c:trendlineLbl>
              <c:layout>
                <c:manualLayout>
                  <c:x val="-0.10017619248698013"/>
                  <c:y val="0.16345214594654542"/>
                </c:manualLayout>
              </c:layout>
              <c:numFmt formatCode="#,##0.0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rendlineLbl>
          </c:trendline>
          <c:xVal>
            <c:numRef>
              <c:f>'Méthode en plusieurs points'!$C$19:$C$203</c:f>
              <c:numCache>
                <c:formatCode>0.000</c:formatCode>
                <c:ptCount val="185"/>
                <c:pt idx="0">
                  <c:v>0.16666666666666666</c:v>
                </c:pt>
                <c:pt idx="1">
                  <c:v>0.1875</c:v>
                </c:pt>
                <c:pt idx="2">
                  <c:v>0.20833333333333334</c:v>
                </c:pt>
                <c:pt idx="3">
                  <c:v>0.22916666666666666</c:v>
                </c:pt>
                <c:pt idx="4">
                  <c:v>0.25</c:v>
                </c:pt>
                <c:pt idx="5">
                  <c:v>0.27083333333333331</c:v>
                </c:pt>
                <c:pt idx="6">
                  <c:v>0.29166666666666669</c:v>
                </c:pt>
                <c:pt idx="7">
                  <c:v>0.3125</c:v>
                </c:pt>
                <c:pt idx="8">
                  <c:v>0.33333333333333331</c:v>
                </c:pt>
                <c:pt idx="9">
                  <c:v>0.35416666666666669</c:v>
                </c:pt>
                <c:pt idx="10">
                  <c:v>0.375</c:v>
                </c:pt>
                <c:pt idx="11">
                  <c:v>0.39583333333333331</c:v>
                </c:pt>
                <c:pt idx="12">
                  <c:v>0.41666666666666669</c:v>
                </c:pt>
                <c:pt idx="13">
                  <c:v>0.4375</c:v>
                </c:pt>
                <c:pt idx="14">
                  <c:v>0.45833333333333331</c:v>
                </c:pt>
                <c:pt idx="15">
                  <c:v>0.47916666666666669</c:v>
                </c:pt>
                <c:pt idx="16">
                  <c:v>0.5</c:v>
                </c:pt>
                <c:pt idx="17">
                  <c:v>0.52083333333333337</c:v>
                </c:pt>
                <c:pt idx="18">
                  <c:v>0.54166666666666663</c:v>
                </c:pt>
                <c:pt idx="19">
                  <c:v>0.5625</c:v>
                </c:pt>
                <c:pt idx="20">
                  <c:v>0.58333333333333337</c:v>
                </c:pt>
                <c:pt idx="21">
                  <c:v>0.60416666666666663</c:v>
                </c:pt>
                <c:pt idx="22">
                  <c:v>0.625</c:v>
                </c:pt>
                <c:pt idx="23">
                  <c:v>0.64583333333333337</c:v>
                </c:pt>
                <c:pt idx="24">
                  <c:v>0.66666666666666663</c:v>
                </c:pt>
                <c:pt idx="25">
                  <c:v>0.6875</c:v>
                </c:pt>
                <c:pt idx="26">
                  <c:v>0.70833333333333337</c:v>
                </c:pt>
                <c:pt idx="27">
                  <c:v>0.72916666666666663</c:v>
                </c:pt>
                <c:pt idx="28">
                  <c:v>0.75</c:v>
                </c:pt>
                <c:pt idx="29">
                  <c:v>0.77083333333333337</c:v>
                </c:pt>
                <c:pt idx="30">
                  <c:v>0.79166666666666663</c:v>
                </c:pt>
                <c:pt idx="31">
                  <c:v>0.8125</c:v>
                </c:pt>
                <c:pt idx="32">
                  <c:v>0.83333333333333337</c:v>
                </c:pt>
                <c:pt idx="33">
                  <c:v>0.85416666666666663</c:v>
                </c:pt>
                <c:pt idx="34">
                  <c:v>0.875</c:v>
                </c:pt>
                <c:pt idx="35">
                  <c:v>0.89583333333333337</c:v>
                </c:pt>
                <c:pt idx="36">
                  <c:v>0.91666666666666663</c:v>
                </c:pt>
                <c:pt idx="37">
                  <c:v>0.9375</c:v>
                </c:pt>
                <c:pt idx="38">
                  <c:v>0.95833333333333337</c:v>
                </c:pt>
                <c:pt idx="39">
                  <c:v>0.97916666666666663</c:v>
                </c:pt>
                <c:pt idx="40">
                  <c:v>1</c:v>
                </c:pt>
                <c:pt idx="41">
                  <c:v>1.0208333333333333</c:v>
                </c:pt>
                <c:pt idx="42">
                  <c:v>1.0416666666666667</c:v>
                </c:pt>
                <c:pt idx="43">
                  <c:v>1.0625</c:v>
                </c:pt>
                <c:pt idx="44">
                  <c:v>1.0833333333333333</c:v>
                </c:pt>
                <c:pt idx="45">
                  <c:v>1.1041666666666667</c:v>
                </c:pt>
                <c:pt idx="46">
                  <c:v>1.125</c:v>
                </c:pt>
                <c:pt idx="47">
                  <c:v>1.1458333333333333</c:v>
                </c:pt>
                <c:pt idx="48">
                  <c:v>1.1666666666666667</c:v>
                </c:pt>
                <c:pt idx="49">
                  <c:v>1.1875</c:v>
                </c:pt>
                <c:pt idx="50">
                  <c:v>1.2083333333333333</c:v>
                </c:pt>
                <c:pt idx="51">
                  <c:v>1.2291666666666667</c:v>
                </c:pt>
                <c:pt idx="52">
                  <c:v>1.25</c:v>
                </c:pt>
                <c:pt idx="53">
                  <c:v>1.2708333333333333</c:v>
                </c:pt>
                <c:pt idx="54">
                  <c:v>1.2916666666666667</c:v>
                </c:pt>
                <c:pt idx="55">
                  <c:v>1.3125</c:v>
                </c:pt>
                <c:pt idx="56">
                  <c:v>1.3333333333333333</c:v>
                </c:pt>
                <c:pt idx="57">
                  <c:v>1.3541666666666667</c:v>
                </c:pt>
                <c:pt idx="58">
                  <c:v>1.375</c:v>
                </c:pt>
                <c:pt idx="59">
                  <c:v>1.3958333333333333</c:v>
                </c:pt>
                <c:pt idx="60">
                  <c:v>1.4166666666666667</c:v>
                </c:pt>
                <c:pt idx="61">
                  <c:v>1.4375</c:v>
                </c:pt>
                <c:pt idx="62">
                  <c:v>1.4583333333333333</c:v>
                </c:pt>
                <c:pt idx="63">
                  <c:v>1.4791666666666667</c:v>
                </c:pt>
                <c:pt idx="64">
                  <c:v>1.5</c:v>
                </c:pt>
                <c:pt idx="65">
                  <c:v>1.5208333333333333</c:v>
                </c:pt>
                <c:pt idx="66">
                  <c:v>1.5416666666666667</c:v>
                </c:pt>
                <c:pt idx="67">
                  <c:v>1.5625</c:v>
                </c:pt>
                <c:pt idx="68">
                  <c:v>1.5833333333333333</c:v>
                </c:pt>
                <c:pt idx="69">
                  <c:v>1.6041666666666667</c:v>
                </c:pt>
                <c:pt idx="70">
                  <c:v>1.625</c:v>
                </c:pt>
                <c:pt idx="71">
                  <c:v>1.6458333333333333</c:v>
                </c:pt>
                <c:pt idx="72">
                  <c:v>1.6666666666666667</c:v>
                </c:pt>
                <c:pt idx="73">
                  <c:v>1.6875</c:v>
                </c:pt>
                <c:pt idx="74">
                  <c:v>1.7083333333333333</c:v>
                </c:pt>
                <c:pt idx="75">
                  <c:v>1.7291666666666667</c:v>
                </c:pt>
                <c:pt idx="76">
                  <c:v>1.75</c:v>
                </c:pt>
                <c:pt idx="77">
                  <c:v>1.7708333333333333</c:v>
                </c:pt>
                <c:pt idx="78">
                  <c:v>1.7916666666666667</c:v>
                </c:pt>
                <c:pt idx="79">
                  <c:v>1.8125</c:v>
                </c:pt>
                <c:pt idx="80">
                  <c:v>1.8333333333333333</c:v>
                </c:pt>
                <c:pt idx="81">
                  <c:v>1.8541666666666667</c:v>
                </c:pt>
                <c:pt idx="82">
                  <c:v>1.875</c:v>
                </c:pt>
                <c:pt idx="83">
                  <c:v>1.8958333333333333</c:v>
                </c:pt>
                <c:pt idx="84">
                  <c:v>1.9166666666666667</c:v>
                </c:pt>
                <c:pt idx="85">
                  <c:v>1.9375</c:v>
                </c:pt>
                <c:pt idx="86">
                  <c:v>1.9583333333333333</c:v>
                </c:pt>
                <c:pt idx="87">
                  <c:v>1.9791666666666667</c:v>
                </c:pt>
                <c:pt idx="88">
                  <c:v>2</c:v>
                </c:pt>
                <c:pt idx="89">
                  <c:v>2.0208333333333335</c:v>
                </c:pt>
                <c:pt idx="90">
                  <c:v>2.0416666666666665</c:v>
                </c:pt>
                <c:pt idx="91">
                  <c:v>2.0625</c:v>
                </c:pt>
                <c:pt idx="92">
                  <c:v>2.0833333333333335</c:v>
                </c:pt>
                <c:pt idx="93">
                  <c:v>2.1041666666666665</c:v>
                </c:pt>
                <c:pt idx="94">
                  <c:v>2.125</c:v>
                </c:pt>
                <c:pt idx="95">
                  <c:v>2.1458333333333335</c:v>
                </c:pt>
                <c:pt idx="96">
                  <c:v>2.1666666666666665</c:v>
                </c:pt>
                <c:pt idx="97">
                  <c:v>2.1875</c:v>
                </c:pt>
                <c:pt idx="98">
                  <c:v>2.2083333333333335</c:v>
                </c:pt>
                <c:pt idx="99">
                  <c:v>2.2291666666666665</c:v>
                </c:pt>
                <c:pt idx="100">
                  <c:v>2.25</c:v>
                </c:pt>
                <c:pt idx="101">
                  <c:v>2.2708333333333335</c:v>
                </c:pt>
                <c:pt idx="102">
                  <c:v>2.2916666666666665</c:v>
                </c:pt>
                <c:pt idx="103">
                  <c:v>2.3125</c:v>
                </c:pt>
                <c:pt idx="104">
                  <c:v>2.3333333333333335</c:v>
                </c:pt>
                <c:pt idx="105">
                  <c:v>2.3541666666666665</c:v>
                </c:pt>
                <c:pt idx="106">
                  <c:v>2.375</c:v>
                </c:pt>
                <c:pt idx="107">
                  <c:v>2.3958333333333335</c:v>
                </c:pt>
                <c:pt idx="108">
                  <c:v>2.4166666666666665</c:v>
                </c:pt>
                <c:pt idx="109">
                  <c:v>2.4375</c:v>
                </c:pt>
                <c:pt idx="110">
                  <c:v>2.4583333333333335</c:v>
                </c:pt>
                <c:pt idx="111">
                  <c:v>2.4791666666666665</c:v>
                </c:pt>
                <c:pt idx="112">
                  <c:v>2.5</c:v>
                </c:pt>
                <c:pt idx="113">
                  <c:v>2.5208333333333335</c:v>
                </c:pt>
                <c:pt idx="114">
                  <c:v>2.5416666666666665</c:v>
                </c:pt>
                <c:pt idx="115">
                  <c:v>2.5625</c:v>
                </c:pt>
                <c:pt idx="116">
                  <c:v>2.5833333333333335</c:v>
                </c:pt>
                <c:pt idx="117">
                  <c:v>2.6041666666666665</c:v>
                </c:pt>
                <c:pt idx="118">
                  <c:v>2.625</c:v>
                </c:pt>
                <c:pt idx="119">
                  <c:v>2.6458333333333335</c:v>
                </c:pt>
                <c:pt idx="120">
                  <c:v>2.6666666666666665</c:v>
                </c:pt>
                <c:pt idx="121">
                  <c:v>2.6875</c:v>
                </c:pt>
                <c:pt idx="122">
                  <c:v>2.7083333333333335</c:v>
                </c:pt>
                <c:pt idx="123">
                  <c:v>2.7291666666666665</c:v>
                </c:pt>
                <c:pt idx="124">
                  <c:v>2.75</c:v>
                </c:pt>
                <c:pt idx="125">
                  <c:v>2.7708333333333335</c:v>
                </c:pt>
                <c:pt idx="126">
                  <c:v>2.7916666666666665</c:v>
                </c:pt>
                <c:pt idx="127">
                  <c:v>2.8125</c:v>
                </c:pt>
                <c:pt idx="128">
                  <c:v>2.8333333333333335</c:v>
                </c:pt>
                <c:pt idx="129">
                  <c:v>2.8541666666666665</c:v>
                </c:pt>
                <c:pt idx="130">
                  <c:v>2.875</c:v>
                </c:pt>
                <c:pt idx="131">
                  <c:v>2.8958333333333335</c:v>
                </c:pt>
                <c:pt idx="132">
                  <c:v>2.9166666666666665</c:v>
                </c:pt>
                <c:pt idx="133">
                  <c:v>2.9375</c:v>
                </c:pt>
                <c:pt idx="134">
                  <c:v>2.9583333333333335</c:v>
                </c:pt>
                <c:pt idx="135">
                  <c:v>2.9791666666666665</c:v>
                </c:pt>
                <c:pt idx="136">
                  <c:v>3</c:v>
                </c:pt>
                <c:pt idx="137">
                  <c:v>3.0208333333333335</c:v>
                </c:pt>
                <c:pt idx="138">
                  <c:v>3.0416666666666665</c:v>
                </c:pt>
                <c:pt idx="139">
                  <c:v>3.0625</c:v>
                </c:pt>
                <c:pt idx="140">
                  <c:v>3.0833333333333335</c:v>
                </c:pt>
                <c:pt idx="141">
                  <c:v>3.1041666666666665</c:v>
                </c:pt>
                <c:pt idx="142">
                  <c:v>3.125</c:v>
                </c:pt>
                <c:pt idx="143">
                  <c:v>3.1458333333333335</c:v>
                </c:pt>
                <c:pt idx="144">
                  <c:v>3.1666666666666665</c:v>
                </c:pt>
                <c:pt idx="145">
                  <c:v>3.1875</c:v>
                </c:pt>
                <c:pt idx="146">
                  <c:v>3.2083333333333335</c:v>
                </c:pt>
                <c:pt idx="147">
                  <c:v>3.2291666666666665</c:v>
                </c:pt>
                <c:pt idx="148">
                  <c:v>3.25</c:v>
                </c:pt>
                <c:pt idx="149">
                  <c:v>3.2708333333333335</c:v>
                </c:pt>
                <c:pt idx="150">
                  <c:v>3.2916666666666665</c:v>
                </c:pt>
                <c:pt idx="151">
                  <c:v>3.3125</c:v>
                </c:pt>
                <c:pt idx="152">
                  <c:v>3.3333333333333335</c:v>
                </c:pt>
                <c:pt idx="153">
                  <c:v>3.3541666666666665</c:v>
                </c:pt>
                <c:pt idx="154">
                  <c:v>3.375</c:v>
                </c:pt>
                <c:pt idx="155">
                  <c:v>3.3958333333333335</c:v>
                </c:pt>
                <c:pt idx="156">
                  <c:v>3.4166666666666665</c:v>
                </c:pt>
                <c:pt idx="157">
                  <c:v>3.4375</c:v>
                </c:pt>
                <c:pt idx="158">
                  <c:v>3.4583333333333335</c:v>
                </c:pt>
                <c:pt idx="159">
                  <c:v>3.4791666666666665</c:v>
                </c:pt>
                <c:pt idx="160">
                  <c:v>3.5</c:v>
                </c:pt>
                <c:pt idx="161">
                  <c:v>3.5208333333333335</c:v>
                </c:pt>
                <c:pt idx="162">
                  <c:v>3.5416666666666665</c:v>
                </c:pt>
                <c:pt idx="163">
                  <c:v>3.5625</c:v>
                </c:pt>
                <c:pt idx="164">
                  <c:v>3.5833333333333335</c:v>
                </c:pt>
                <c:pt idx="165">
                  <c:v>3.6041666666666665</c:v>
                </c:pt>
                <c:pt idx="166">
                  <c:v>3.625</c:v>
                </c:pt>
                <c:pt idx="167">
                  <c:v>3.6458333333333335</c:v>
                </c:pt>
                <c:pt idx="168">
                  <c:v>3.6666666666666665</c:v>
                </c:pt>
                <c:pt idx="169">
                  <c:v>3.6875</c:v>
                </c:pt>
                <c:pt idx="170">
                  <c:v>3.7083333333333335</c:v>
                </c:pt>
                <c:pt idx="171">
                  <c:v>3.7291666666666665</c:v>
                </c:pt>
                <c:pt idx="172">
                  <c:v>3.75</c:v>
                </c:pt>
                <c:pt idx="173">
                  <c:v>3.7708333333333335</c:v>
                </c:pt>
                <c:pt idx="174">
                  <c:v>3.7916666666666665</c:v>
                </c:pt>
                <c:pt idx="175">
                  <c:v>3.8125</c:v>
                </c:pt>
                <c:pt idx="176">
                  <c:v>3.8333333333333335</c:v>
                </c:pt>
                <c:pt idx="177">
                  <c:v>3.8541666666666665</c:v>
                </c:pt>
                <c:pt idx="178">
                  <c:v>3.875</c:v>
                </c:pt>
                <c:pt idx="179">
                  <c:v>3.8958333333333335</c:v>
                </c:pt>
                <c:pt idx="180">
                  <c:v>3.9166666666666665</c:v>
                </c:pt>
                <c:pt idx="181">
                  <c:v>3.9375</c:v>
                </c:pt>
                <c:pt idx="182">
                  <c:v>3.9583333333333335</c:v>
                </c:pt>
                <c:pt idx="183">
                  <c:v>3.9791666666666665</c:v>
                </c:pt>
                <c:pt idx="184">
                  <c:v>4</c:v>
                </c:pt>
              </c:numCache>
            </c:numRef>
          </c:xVal>
          <c:yVal>
            <c:numRef>
              <c:f>'Méthode en plusieurs points'!$E$19:$E$203</c:f>
              <c:numCache>
                <c:formatCode>0.000</c:formatCode>
                <c:ptCount val="185"/>
                <c:pt idx="0">
                  <c:v>8.1886730212549637</c:v>
                </c:pt>
                <c:pt idx="1">
                  <c:v>8.1797442460862673</c:v>
                </c:pt>
                <c:pt idx="2">
                  <c:v>8.1741230042276403</c:v>
                </c:pt>
                <c:pt idx="3">
                  <c:v>8.1710177991886397</c:v>
                </c:pt>
                <c:pt idx="4">
                  <c:v>8.169886238785665</c:v>
                </c:pt>
                <c:pt idx="5">
                  <c:v>8.1616439076801282</c:v>
                </c:pt>
                <c:pt idx="6">
                  <c:v>8.1610729590210358</c:v>
                </c:pt>
                <c:pt idx="7">
                  <c:v>8.1539084591583464</c:v>
                </c:pt>
                <c:pt idx="8">
                  <c:v>8.1490071132829431</c:v>
                </c:pt>
                <c:pt idx="9">
                  <c:v>8.1414641598313828</c:v>
                </c:pt>
                <c:pt idx="10">
                  <c:v>8.1432098981863508</c:v>
                </c:pt>
                <c:pt idx="11">
                  <c:v>8.132101732535931</c:v>
                </c:pt>
                <c:pt idx="12">
                  <c:v>8.120571473704544</c:v>
                </c:pt>
                <c:pt idx="13">
                  <c:v>8.1080037653332457</c:v>
                </c:pt>
                <c:pt idx="14">
                  <c:v>8.1098088514559414</c:v>
                </c:pt>
                <c:pt idx="15">
                  <c:v>8.1019631700466093</c:v>
                </c:pt>
                <c:pt idx="16">
                  <c:v>8.0937500512946325</c:v>
                </c:pt>
                <c:pt idx="17">
                  <c:v>8.0925275355951651</c:v>
                </c:pt>
                <c:pt idx="18">
                  <c:v>8.0863924379294687</c:v>
                </c:pt>
                <c:pt idx="19">
                  <c:v>8.0783601223809569</c:v>
                </c:pt>
                <c:pt idx="20">
                  <c:v>8.0721372146991914</c:v>
                </c:pt>
                <c:pt idx="21">
                  <c:v>8.0646182457292852</c:v>
                </c:pt>
                <c:pt idx="22">
                  <c:v>8.05735912569871</c:v>
                </c:pt>
                <c:pt idx="23">
                  <c:v>8.0560912733898355</c:v>
                </c:pt>
                <c:pt idx="24">
                  <c:v>8.0430022569067496</c:v>
                </c:pt>
                <c:pt idx="25">
                  <c:v>8.0391386899711286</c:v>
                </c:pt>
                <c:pt idx="26">
                  <c:v>8.0264780001791785</c:v>
                </c:pt>
                <c:pt idx="27">
                  <c:v>8.014977736526161</c:v>
                </c:pt>
                <c:pt idx="28">
                  <c:v>8.0113358814426068</c:v>
                </c:pt>
                <c:pt idx="29">
                  <c:v>8.0016705636392444</c:v>
                </c:pt>
                <c:pt idx="30">
                  <c:v>7.9939379824093395</c:v>
                </c:pt>
                <c:pt idx="31">
                  <c:v>7.9885233113482546</c:v>
                </c:pt>
                <c:pt idx="32">
                  <c:v>7.9721011318212343</c:v>
                </c:pt>
                <c:pt idx="33">
                  <c:v>7.9693376895792225</c:v>
                </c:pt>
                <c:pt idx="34">
                  <c:v>7.9596050565471508</c:v>
                </c:pt>
                <c:pt idx="35">
                  <c:v>7.948364807680588</c:v>
                </c:pt>
                <c:pt idx="36">
                  <c:v>7.9366394362779484</c:v>
                </c:pt>
                <c:pt idx="37">
                  <c:v>7.9334176018200377</c:v>
                </c:pt>
                <c:pt idx="38">
                  <c:v>7.9269426240326295</c:v>
                </c:pt>
                <c:pt idx="39">
                  <c:v>7.9222400389102612</c:v>
                </c:pt>
                <c:pt idx="40">
                  <c:v>7.9142310902816764</c:v>
                </c:pt>
                <c:pt idx="41">
                  <c:v>7.907630265927895</c:v>
                </c:pt>
                <c:pt idx="42">
                  <c:v>7.9094682030551091</c:v>
                </c:pt>
                <c:pt idx="43">
                  <c:v>7.9002445498747047</c:v>
                </c:pt>
                <c:pt idx="44">
                  <c:v>7.9079981236937087</c:v>
                </c:pt>
                <c:pt idx="45">
                  <c:v>7.8916829876879913</c:v>
                </c:pt>
                <c:pt idx="46">
                  <c:v>7.8853074290223715</c:v>
                </c:pt>
                <c:pt idx="47">
                  <c:v>7.8815380244401831</c:v>
                </c:pt>
                <c:pt idx="48">
                  <c:v>7.8689972076053056</c:v>
                </c:pt>
                <c:pt idx="49">
                  <c:v>7.8697617505788351</c:v>
                </c:pt>
                <c:pt idx="50">
                  <c:v>7.8663166946497656</c:v>
                </c:pt>
                <c:pt idx="51">
                  <c:v>7.8539705826952071</c:v>
                </c:pt>
                <c:pt idx="52">
                  <c:v>7.8531938661408009</c:v>
                </c:pt>
                <c:pt idx="53">
                  <c:v>7.8434336614676372</c:v>
                </c:pt>
                <c:pt idx="54">
                  <c:v>7.8379260475135082</c:v>
                </c:pt>
                <c:pt idx="55">
                  <c:v>7.82960732961046</c:v>
                </c:pt>
                <c:pt idx="56">
                  <c:v>7.8159904634767488</c:v>
                </c:pt>
                <c:pt idx="57">
                  <c:v>7.813163825671853</c:v>
                </c:pt>
                <c:pt idx="58">
                  <c:v>7.8062656851551955</c:v>
                </c:pt>
                <c:pt idx="59">
                  <c:v>7.8038196416202634</c:v>
                </c:pt>
                <c:pt idx="60">
                  <c:v>7.792737795225114</c:v>
                </c:pt>
                <c:pt idx="61">
                  <c:v>7.7873579718325301</c:v>
                </c:pt>
                <c:pt idx="62">
                  <c:v>7.7806966706975373</c:v>
                </c:pt>
                <c:pt idx="63">
                  <c:v>7.7806966706975373</c:v>
                </c:pt>
                <c:pt idx="64">
                  <c:v>7.7735700787521118</c:v>
                </c:pt>
                <c:pt idx="65">
                  <c:v>7.7710426357392981</c:v>
                </c:pt>
                <c:pt idx="66">
                  <c:v>7.7655444959713158</c:v>
                </c:pt>
                <c:pt idx="67">
                  <c:v>7.7608684954971894</c:v>
                </c:pt>
                <c:pt idx="68">
                  <c:v>7.7591626959846751</c:v>
                </c:pt>
                <c:pt idx="69">
                  <c:v>7.7484350145211787</c:v>
                </c:pt>
                <c:pt idx="70">
                  <c:v>7.739769231365309</c:v>
                </c:pt>
                <c:pt idx="71">
                  <c:v>7.7340959327594323</c:v>
                </c:pt>
                <c:pt idx="72">
                  <c:v>7.727509572257504</c:v>
                </c:pt>
                <c:pt idx="73">
                  <c:v>7.7191040871257535</c:v>
                </c:pt>
                <c:pt idx="74">
                  <c:v>7.7164349775647834</c:v>
                </c:pt>
                <c:pt idx="75">
                  <c:v>7.7083846359286623</c:v>
                </c:pt>
                <c:pt idx="76">
                  <c:v>7.694366403822646</c:v>
                </c:pt>
                <c:pt idx="77">
                  <c:v>7.6852169665297341</c:v>
                </c:pt>
                <c:pt idx="78">
                  <c:v>7.6722654668965493</c:v>
                </c:pt>
                <c:pt idx="79">
                  <c:v>7.6680666067915828</c:v>
                </c:pt>
                <c:pt idx="80">
                  <c:v>7.6591440224740248</c:v>
                </c:pt>
                <c:pt idx="81">
                  <c:v>7.6520432060629142</c:v>
                </c:pt>
                <c:pt idx="82">
                  <c:v>7.6453699749819073</c:v>
                </c:pt>
                <c:pt idx="83">
                  <c:v>7.638651912550392</c:v>
                </c:pt>
                <c:pt idx="84">
                  <c:v>7.6236136122809857</c:v>
                </c:pt>
                <c:pt idx="85">
                  <c:v>7.6231247203907504</c:v>
                </c:pt>
                <c:pt idx="86">
                  <c:v>7.607352626906934</c:v>
                </c:pt>
                <c:pt idx="87">
                  <c:v>7.5993723039436416</c:v>
                </c:pt>
                <c:pt idx="88">
                  <c:v>7.5928410681565897</c:v>
                </c:pt>
                <c:pt idx="89">
                  <c:v>7.6003733340726418</c:v>
                </c:pt>
                <c:pt idx="90">
                  <c:v>7.5948552263212781</c:v>
                </c:pt>
                <c:pt idx="91">
                  <c:v>7.5877878522802886</c:v>
                </c:pt>
                <c:pt idx="92">
                  <c:v>7.5842353461629459</c:v>
                </c:pt>
                <c:pt idx="93">
                  <c:v>7.5781158192869809</c:v>
                </c:pt>
                <c:pt idx="94">
                  <c:v>7.5693818791991392</c:v>
                </c:pt>
                <c:pt idx="95">
                  <c:v>7.5626511314557012</c:v>
                </c:pt>
                <c:pt idx="96">
                  <c:v>7.5537804684153693</c:v>
                </c:pt>
                <c:pt idx="97">
                  <c:v>7.5724731640950385</c:v>
                </c:pt>
                <c:pt idx="98">
                  <c:v>7.545887526855303</c:v>
                </c:pt>
                <c:pt idx="99">
                  <c:v>7.5416523455553595</c:v>
                </c:pt>
                <c:pt idx="100">
                  <c:v>7.5474711069179445</c:v>
                </c:pt>
                <c:pt idx="101">
                  <c:v>7.5304488944322481</c:v>
                </c:pt>
                <c:pt idx="102">
                  <c:v>7.534197341820537</c:v>
                </c:pt>
                <c:pt idx="103">
                  <c:v>7.5277628032575414</c:v>
                </c:pt>
                <c:pt idx="104">
                  <c:v>7.5164017621491892</c:v>
                </c:pt>
                <c:pt idx="105">
                  <c:v>7.5093035005726279</c:v>
                </c:pt>
                <c:pt idx="106">
                  <c:v>7.4988376343396537</c:v>
                </c:pt>
                <c:pt idx="107">
                  <c:v>7.4904970335779009</c:v>
                </c:pt>
                <c:pt idx="108">
                  <c:v>7.4837741008423144</c:v>
                </c:pt>
                <c:pt idx="109">
                  <c:v>7.4787020730459277</c:v>
                </c:pt>
                <c:pt idx="110">
                  <c:v>7.4684801824703095</c:v>
                </c:pt>
                <c:pt idx="111">
                  <c:v>7.4627558784347752</c:v>
                </c:pt>
                <c:pt idx="112">
                  <c:v>7.4667663292351572</c:v>
                </c:pt>
                <c:pt idx="113">
                  <c:v>7.4453836945544856</c:v>
                </c:pt>
                <c:pt idx="114">
                  <c:v>7.4535282841647819</c:v>
                </c:pt>
                <c:pt idx="115">
                  <c:v>7.4488823586602768</c:v>
                </c:pt>
                <c:pt idx="116">
                  <c:v>7.4424587614594175</c:v>
                </c:pt>
                <c:pt idx="117">
                  <c:v>7.4383494288661085</c:v>
                </c:pt>
                <c:pt idx="118">
                  <c:v>7.4271096467851114</c:v>
                </c:pt>
                <c:pt idx="119">
                  <c:v>7.4157420945336012</c:v>
                </c:pt>
                <c:pt idx="120">
                  <c:v>7.4163436192861747</c:v>
                </c:pt>
                <c:pt idx="121">
                  <c:v>7.4066755316137378</c:v>
                </c:pt>
                <c:pt idx="122">
                  <c:v>7.3950719371972191</c:v>
                </c:pt>
                <c:pt idx="123">
                  <c:v>7.3975260134381919</c:v>
                </c:pt>
                <c:pt idx="124">
                  <c:v>7.3845743980388328</c:v>
                </c:pt>
                <c:pt idx="125">
                  <c:v>7.3651434348323974</c:v>
                </c:pt>
                <c:pt idx="126">
                  <c:v>7.3549648545522563</c:v>
                </c:pt>
                <c:pt idx="127">
                  <c:v>7.3407979587249468</c:v>
                </c:pt>
                <c:pt idx="128">
                  <c:v>7.3277424489876353</c:v>
                </c:pt>
                <c:pt idx="129">
                  <c:v>7.3145142356974207</c:v>
                </c:pt>
                <c:pt idx="130">
                  <c:v>7.3158449592094161</c:v>
                </c:pt>
                <c:pt idx="131">
                  <c:v>7.3004336703453774</c:v>
                </c:pt>
                <c:pt idx="132">
                  <c:v>7.2936583105696089</c:v>
                </c:pt>
                <c:pt idx="133">
                  <c:v>7.2902533379986325</c:v>
                </c:pt>
                <c:pt idx="134">
                  <c:v>7.2681825942514102</c:v>
                </c:pt>
                <c:pt idx="135">
                  <c:v>7.2660882678941503</c:v>
                </c:pt>
                <c:pt idx="136">
                  <c:v>7.2463267599227121</c:v>
                </c:pt>
                <c:pt idx="137">
                  <c:v>7.2604818586693654</c:v>
                </c:pt>
                <c:pt idx="138">
                  <c:v>7.2618864104615604</c:v>
                </c:pt>
                <c:pt idx="139">
                  <c:v>7.2562563277638255</c:v>
                </c:pt>
                <c:pt idx="140">
                  <c:v>7.2618864104615604</c:v>
                </c:pt>
                <c:pt idx="141">
                  <c:v>7.2527213612510959</c:v>
                </c:pt>
                <c:pt idx="142">
                  <c:v>7.2463267599227121</c:v>
                </c:pt>
                <c:pt idx="143">
                  <c:v>7.2427564548277532</c:v>
                </c:pt>
                <c:pt idx="144">
                  <c:v>7.2449001671693427</c:v>
                </c:pt>
                <c:pt idx="145">
                  <c:v>7.2491738544073652</c:v>
                </c:pt>
                <c:pt idx="146">
                  <c:v>7.237736515271739</c:v>
                </c:pt>
                <c:pt idx="147">
                  <c:v>7.2434715363412412</c:v>
                </c:pt>
                <c:pt idx="148">
                  <c:v>7.2261668484740698</c:v>
                </c:pt>
                <c:pt idx="149">
                  <c:v>7.2188672371095137</c:v>
                </c:pt>
                <c:pt idx="150">
                  <c:v>7.2174008988664982</c:v>
                </c:pt>
                <c:pt idx="151">
                  <c:v>7.2122517161008561</c:v>
                </c:pt>
                <c:pt idx="152">
                  <c:v>7.2011276526570978</c:v>
                </c:pt>
                <c:pt idx="153">
                  <c:v>7.1883689507842243</c:v>
                </c:pt>
                <c:pt idx="154">
                  <c:v>7.1792637833033774</c:v>
                </c:pt>
                <c:pt idx="155">
                  <c:v>7.1600241630583321</c:v>
                </c:pt>
                <c:pt idx="156">
                  <c:v>7.1623525575750167</c:v>
                </c:pt>
                <c:pt idx="157">
                  <c:v>7.173913896536769</c:v>
                </c:pt>
                <c:pt idx="158">
                  <c:v>7.1553510463727239</c:v>
                </c:pt>
                <c:pt idx="159">
                  <c:v>7.1467265319427007</c:v>
                </c:pt>
                <c:pt idx="160">
                  <c:v>7.1483001681645808</c:v>
                </c:pt>
                <c:pt idx="161">
                  <c:v>7.1356411906966413</c:v>
                </c:pt>
                <c:pt idx="162">
                  <c:v>7.1380269876986917</c:v>
                </c:pt>
                <c:pt idx="163">
                  <c:v>7.1228199066880897</c:v>
                </c:pt>
                <c:pt idx="164">
                  <c:v>7.1308524524093153</c:v>
                </c:pt>
                <c:pt idx="165">
                  <c:v>7.1236260709672674</c:v>
                </c:pt>
                <c:pt idx="166">
                  <c:v>7.1114648307008013</c:v>
                </c:pt>
                <c:pt idx="167">
                  <c:v>7.1090147338977463</c:v>
                </c:pt>
                <c:pt idx="168">
                  <c:v>7.0933564760264476</c:v>
                </c:pt>
                <c:pt idx="169">
                  <c:v>7.0875252741308108</c:v>
                </c:pt>
                <c:pt idx="170">
                  <c:v>7.0950163072972163</c:v>
                </c:pt>
                <c:pt idx="171">
                  <c:v>7.0569870484835553</c:v>
                </c:pt>
                <c:pt idx="172">
                  <c:v>7.0387326883284471</c:v>
                </c:pt>
                <c:pt idx="173">
                  <c:v>7.0396095413719664</c:v>
                </c:pt>
                <c:pt idx="174">
                  <c:v>7.0147622645511367</c:v>
                </c:pt>
                <c:pt idx="175">
                  <c:v>6.9938797893918823</c:v>
                </c:pt>
                <c:pt idx="176">
                  <c:v>6.9716142214323238</c:v>
                </c:pt>
                <c:pt idx="177">
                  <c:v>6.9781597141306513</c:v>
                </c:pt>
                <c:pt idx="178">
                  <c:v>6.9574422113970913</c:v>
                </c:pt>
                <c:pt idx="179">
                  <c:v>6.9517166882051189</c:v>
                </c:pt>
                <c:pt idx="180">
                  <c:v>6.9353140523875751</c:v>
                </c:pt>
                <c:pt idx="181">
                  <c:v>6.9314151916780746</c:v>
                </c:pt>
                <c:pt idx="182">
                  <c:v>6.9284810378901174</c:v>
                </c:pt>
                <c:pt idx="183">
                  <c:v>6.8925827856183144</c:v>
                </c:pt>
                <c:pt idx="184">
                  <c:v>6.8854503932120377</c:v>
                </c:pt>
              </c:numCache>
            </c:numRef>
          </c:yVal>
          <c:smooth val="0"/>
          <c:extLst>
            <c:ext xmlns:c16="http://schemas.microsoft.com/office/drawing/2014/chart" uri="{C3380CC4-5D6E-409C-BE32-E72D297353CC}">
              <c16:uniqueId val="{00000001-FEB1-4082-87C1-CF4024DDC8BA}"/>
            </c:ext>
          </c:extLst>
        </c:ser>
        <c:dLbls>
          <c:showLegendKey val="0"/>
          <c:showVal val="0"/>
          <c:showCatName val="0"/>
          <c:showSerName val="0"/>
          <c:showPercent val="0"/>
          <c:showBubbleSize val="0"/>
        </c:dLbls>
        <c:axId val="449900696"/>
        <c:axId val="449902336"/>
      </c:scatterChart>
      <c:valAx>
        <c:axId val="44990069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Durée (en jours)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902336"/>
        <c:crosses val="autoZero"/>
        <c:crossBetween val="midCat"/>
      </c:valAx>
      <c:valAx>
        <c:axId val="449902336"/>
        <c:scaling>
          <c:orientation val="minMax"/>
          <c:min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i="1" baseline="0"/>
                  <a:t>ln</a:t>
                </a:r>
                <a:r>
                  <a:rPr lang="en-US" sz="1200" baseline="0"/>
                  <a:t>(</a:t>
                </a:r>
                <a:r>
                  <a:rPr lang="en-US" sz="1200" i="1" baseline="0"/>
                  <a:t>C</a:t>
                </a:r>
                <a:r>
                  <a:rPr lang="en-US" sz="1200" i="1" baseline="-25000"/>
                  <a:t>in</a:t>
                </a:r>
                <a:r>
                  <a:rPr lang="en-US" sz="1200" baseline="0"/>
                  <a:t> - </a:t>
                </a:r>
                <a:r>
                  <a:rPr lang="en-US" sz="1200" i="1" baseline="0"/>
                  <a:t>C</a:t>
                </a:r>
                <a:r>
                  <a:rPr lang="en-US" sz="1200" i="1" baseline="-25000"/>
                  <a:t>ex</a:t>
                </a:r>
                <a:r>
                  <a:rPr lang="en-US" sz="1200" baseline="0"/>
                  <a:t>)</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900696"/>
        <c:crosses val="autoZero"/>
        <c:crossBetween val="midCat"/>
      </c:valAx>
      <c:spPr>
        <a:noFill/>
        <a:ln>
          <a:noFill/>
        </a:ln>
        <a:effectLst/>
      </c:spPr>
    </c:plotArea>
    <c:legend>
      <c:legendPos val="r"/>
      <c:layout>
        <c:manualLayout>
          <c:xMode val="edge"/>
          <c:yMode val="edge"/>
          <c:x val="0.56626720440432754"/>
          <c:y val="0.13023682039745033"/>
          <c:w val="0.4152596779061154"/>
          <c:h val="0.23946636670416199"/>
        </c:manualLayout>
      </c:layout>
      <c:overlay val="0"/>
      <c:spPr>
        <a:noFill/>
        <a:ln w="19050">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9527</xdr:colOff>
      <xdr:row>6</xdr:row>
      <xdr:rowOff>28575</xdr:rowOff>
    </xdr:from>
    <xdr:to>
      <xdr:col>17</xdr:col>
      <xdr:colOff>504825</xdr:colOff>
      <xdr:row>24</xdr:row>
      <xdr:rowOff>94909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28</xdr:row>
      <xdr:rowOff>28573</xdr:rowOff>
    </xdr:from>
    <xdr:to>
      <xdr:col>17</xdr:col>
      <xdr:colOff>561975</xdr:colOff>
      <xdr:row>45</xdr:row>
      <xdr:rowOff>123824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3</xdr:row>
      <xdr:rowOff>57150</xdr:rowOff>
    </xdr:from>
    <xdr:to>
      <xdr:col>3</xdr:col>
      <xdr:colOff>361218</xdr:colOff>
      <xdr:row>5</xdr:row>
      <xdr:rowOff>47625</xdr:rowOff>
    </xdr:to>
    <xdr:pic>
      <xdr:nvPicPr>
        <xdr:cNvPr id="3" name="Picture 2">
          <a:extLst>
            <a:ext uri="{FF2B5EF4-FFF2-40B4-BE49-F238E27FC236}">
              <a16:creationId xmlns:a16="http://schemas.microsoft.com/office/drawing/2014/main" id="{34DD1D34-6279-4136-9BE3-44CE605721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485775"/>
          <a:ext cx="2190018"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447675</xdr:colOff>
      <xdr:row>3</xdr:row>
      <xdr:rowOff>59104</xdr:rowOff>
    </xdr:from>
    <xdr:to>
      <xdr:col>3</xdr:col>
      <xdr:colOff>742951</xdr:colOff>
      <xdr:row>5</xdr:row>
      <xdr:rowOff>114299</xdr:rowOff>
    </xdr:to>
    <xdr:pic>
      <xdr:nvPicPr>
        <xdr:cNvPr id="2" name="Picture 1">
          <a:extLst>
            <a:ext uri="{FF2B5EF4-FFF2-40B4-BE49-F238E27FC236}">
              <a16:creationId xmlns:a16="http://schemas.microsoft.com/office/drawing/2014/main" id="{3090AD91-E8F5-4CE8-8316-C5476401831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7275" y="868729"/>
          <a:ext cx="2657476" cy="436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850B-3F27-43AD-834A-B0F0BC28A6D9}">
  <dimension ref="A1:C13"/>
  <sheetViews>
    <sheetView tabSelected="1" workbookViewId="0"/>
  </sheetViews>
  <sheetFormatPr baseColWidth="10" defaultColWidth="9.140625" defaultRowHeight="15" x14ac:dyDescent="0.25"/>
  <cols>
    <col min="1" max="1" width="127.5703125" customWidth="1"/>
    <col min="2" max="2" width="6.85546875" customWidth="1"/>
    <col min="3" max="3" width="7.42578125" customWidth="1"/>
  </cols>
  <sheetData>
    <row r="1" spans="1:3" ht="20.25" x14ac:dyDescent="0.3">
      <c r="A1" s="9" t="s">
        <v>365</v>
      </c>
      <c r="C1" s="9"/>
    </row>
    <row r="3" spans="1:3" ht="117.75" customHeight="1" x14ac:dyDescent="0.25">
      <c r="A3" s="45" t="s">
        <v>413</v>
      </c>
    </row>
    <row r="7" spans="1:3" ht="15.75" x14ac:dyDescent="0.25">
      <c r="A7" s="10"/>
    </row>
    <row r="11" spans="1:3" ht="18.75" x14ac:dyDescent="0.25">
      <c r="A11" s="12"/>
    </row>
    <row r="13" spans="1:3" x14ac:dyDescent="0.25">
      <c r="A13" s="1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1"/>
  <sheetViews>
    <sheetView topLeftCell="A3" zoomScaleNormal="100" workbookViewId="0">
      <selection activeCell="T5" sqref="T5"/>
    </sheetView>
  </sheetViews>
  <sheetFormatPr baseColWidth="10" defaultColWidth="9.140625" defaultRowHeight="15" x14ac:dyDescent="0.25"/>
  <cols>
    <col min="1" max="1" width="19" style="26" customWidth="1"/>
    <col min="2" max="2" width="12.42578125" style="26" customWidth="1"/>
    <col min="3" max="3" width="16.85546875" style="23" customWidth="1"/>
    <col min="4" max="4" width="12.28515625" style="26" customWidth="1"/>
    <col min="5" max="5" width="15" style="26" customWidth="1"/>
    <col min="6" max="6" width="3.42578125" style="26" customWidth="1"/>
    <col min="7" max="7" width="14" style="26" customWidth="1"/>
    <col min="8" max="8" width="12.85546875" style="26" customWidth="1"/>
    <col min="9" max="9" width="3.85546875" style="26" customWidth="1"/>
    <col min="10" max="10" width="10" style="26" customWidth="1"/>
    <col min="11" max="16" width="9.140625" style="26"/>
    <col min="17" max="17" width="18.85546875" style="26" customWidth="1"/>
    <col min="18" max="18" width="9.140625" style="26"/>
    <col min="19" max="19" width="6" style="26" customWidth="1"/>
    <col min="20" max="20" width="196.85546875" style="26" customWidth="1"/>
    <col min="21" max="21" width="14.7109375" style="26" customWidth="1"/>
    <col min="22" max="22" width="10.28515625" customWidth="1"/>
    <col min="23" max="23" width="15.140625" customWidth="1"/>
    <col min="25" max="25" width="14.7109375" customWidth="1"/>
    <col min="26" max="26" width="12.5703125" customWidth="1"/>
  </cols>
  <sheetData>
    <row r="1" spans="1:27" ht="18" x14ac:dyDescent="0.25">
      <c r="A1" s="47" t="s">
        <v>356</v>
      </c>
      <c r="T1" s="38"/>
    </row>
    <row r="2" spans="1:27" x14ac:dyDescent="0.25">
      <c r="B2" s="23"/>
    </row>
    <row r="3" spans="1:27" x14ac:dyDescent="0.25">
      <c r="A3" s="14" t="s">
        <v>377</v>
      </c>
      <c r="B3" s="28"/>
    </row>
    <row r="4" spans="1:27" ht="18.75" x14ac:dyDescent="0.25">
      <c r="A4" s="14" t="s">
        <v>414</v>
      </c>
      <c r="B4" s="28"/>
    </row>
    <row r="5" spans="1:27" ht="18.75" x14ac:dyDescent="0.25">
      <c r="A5" s="14" t="s">
        <v>415</v>
      </c>
      <c r="B5" s="28"/>
    </row>
    <row r="6" spans="1:27" x14ac:dyDescent="0.25">
      <c r="B6" s="28"/>
    </row>
    <row r="7" spans="1:27" ht="13.5" customHeight="1" x14ac:dyDescent="0.35">
      <c r="A7" s="27"/>
      <c r="B7" s="29"/>
      <c r="G7" s="16" t="s">
        <v>373</v>
      </c>
      <c r="H7" s="17">
        <f>AVERAGE(H14:H358)</f>
        <v>613.05797101449275</v>
      </c>
      <c r="T7" s="39" t="s">
        <v>349</v>
      </c>
    </row>
    <row r="8" spans="1:27" x14ac:dyDescent="0.25">
      <c r="B8" s="29"/>
      <c r="D8" s="15" t="s">
        <v>357</v>
      </c>
      <c r="E8" s="15"/>
      <c r="F8" s="15"/>
      <c r="G8" s="15"/>
      <c r="H8" s="15" t="s">
        <v>357</v>
      </c>
      <c r="T8" s="26" t="s">
        <v>366</v>
      </c>
    </row>
    <row r="9" spans="1:27" x14ac:dyDescent="0.25">
      <c r="B9" s="29"/>
      <c r="D9" s="15" t="s">
        <v>358</v>
      </c>
      <c r="E9" s="15"/>
      <c r="F9" s="15"/>
      <c r="G9" s="15"/>
      <c r="H9" s="15" t="s">
        <v>374</v>
      </c>
      <c r="T9" s="26" t="s">
        <v>367</v>
      </c>
    </row>
    <row r="10" spans="1:27" ht="19.5" thickBot="1" x14ac:dyDescent="0.4">
      <c r="A10" s="20" t="s">
        <v>348</v>
      </c>
      <c r="B10" s="18" t="s">
        <v>359</v>
      </c>
      <c r="C10" s="19" t="s">
        <v>355</v>
      </c>
      <c r="D10" s="20" t="s">
        <v>375</v>
      </c>
      <c r="E10" s="21" t="s">
        <v>376</v>
      </c>
      <c r="F10" s="32"/>
      <c r="G10" s="20" t="s">
        <v>359</v>
      </c>
      <c r="H10" s="20" t="s">
        <v>378</v>
      </c>
      <c r="I10" s="22"/>
      <c r="T10" s="40" t="s">
        <v>368</v>
      </c>
    </row>
    <row r="11" spans="1:27" x14ac:dyDescent="0.25">
      <c r="A11" s="22" t="s">
        <v>0</v>
      </c>
      <c r="B11" s="22">
        <v>1612791900</v>
      </c>
      <c r="C11" s="24">
        <v>0</v>
      </c>
      <c r="D11" s="22">
        <v>655</v>
      </c>
      <c r="E11" s="30">
        <f>LN(D11-H$7)</f>
        <v>3.7362884025941701</v>
      </c>
      <c r="F11" s="33"/>
      <c r="G11" s="22">
        <v>1612791900</v>
      </c>
      <c r="H11" s="22">
        <v>521</v>
      </c>
      <c r="I11" s="22"/>
      <c r="T11" s="41" t="s">
        <v>360</v>
      </c>
    </row>
    <row r="12" spans="1:27" x14ac:dyDescent="0.25">
      <c r="A12" s="22" t="s">
        <v>1</v>
      </c>
      <c r="B12" s="22">
        <v>1612793700</v>
      </c>
      <c r="C12" s="24">
        <f t="shared" ref="C12:C75" si="0">(B12-B$11)/3600/24</f>
        <v>2.0833333333333332E-2</v>
      </c>
      <c r="D12" s="22">
        <v>667</v>
      </c>
      <c r="E12" s="30">
        <f t="shared" ref="E12:E75" si="1">LN(D12-H$7)</f>
        <v>3.9879099326049365</v>
      </c>
      <c r="F12" s="31"/>
      <c r="G12" s="22">
        <v>1612793700</v>
      </c>
      <c r="H12" s="22">
        <v>565</v>
      </c>
      <c r="I12" s="35"/>
    </row>
    <row r="13" spans="1:27" ht="18.75" x14ac:dyDescent="0.35">
      <c r="A13" s="22" t="s">
        <v>2</v>
      </c>
      <c r="B13" s="22">
        <v>1612795500</v>
      </c>
      <c r="C13" s="24">
        <f t="shared" si="0"/>
        <v>4.1666666666666664E-2</v>
      </c>
      <c r="D13" s="22">
        <v>676</v>
      </c>
      <c r="E13" s="30">
        <f t="shared" si="1"/>
        <v>4.1422141279375628</v>
      </c>
      <c r="F13" s="31"/>
      <c r="G13" s="22">
        <v>1612795500</v>
      </c>
      <c r="H13" s="22">
        <v>579</v>
      </c>
      <c r="I13" s="31"/>
      <c r="T13" s="26" t="s">
        <v>382</v>
      </c>
      <c r="AA13" s="1"/>
    </row>
    <row r="14" spans="1:27" ht="18.75" x14ac:dyDescent="0.35">
      <c r="A14" s="22" t="s">
        <v>3</v>
      </c>
      <c r="B14" s="22">
        <v>1612797300</v>
      </c>
      <c r="C14" s="24">
        <f t="shared" si="0"/>
        <v>6.25E-2</v>
      </c>
      <c r="D14" s="22">
        <v>681</v>
      </c>
      <c r="E14" s="30">
        <f t="shared" si="1"/>
        <v>4.2186548266595896</v>
      </c>
      <c r="F14" s="31"/>
      <c r="G14" s="22">
        <v>1612797300</v>
      </c>
      <c r="H14" s="22">
        <v>603</v>
      </c>
      <c r="I14" s="31"/>
      <c r="T14" s="26" t="s">
        <v>383</v>
      </c>
      <c r="AA14" s="1"/>
    </row>
    <row r="15" spans="1:27" ht="18.75" x14ac:dyDescent="0.35">
      <c r="A15" s="22" t="s">
        <v>4</v>
      </c>
      <c r="B15" s="22">
        <v>1612799100</v>
      </c>
      <c r="C15" s="24">
        <f t="shared" si="0"/>
        <v>8.3333333333333329E-2</v>
      </c>
      <c r="D15" s="22">
        <v>2295</v>
      </c>
      <c r="E15" s="30">
        <f t="shared" si="1"/>
        <v>7.4277043744130857</v>
      </c>
      <c r="F15" s="31"/>
      <c r="G15" s="22">
        <v>1612799100</v>
      </c>
      <c r="H15" s="22">
        <v>623</v>
      </c>
      <c r="I15" s="31"/>
      <c r="T15" s="26" t="s">
        <v>384</v>
      </c>
      <c r="AA15" s="1"/>
    </row>
    <row r="16" spans="1:27" ht="18.75" x14ac:dyDescent="0.35">
      <c r="A16" s="22" t="s">
        <v>5</v>
      </c>
      <c r="B16" s="22">
        <v>1612800900</v>
      </c>
      <c r="C16" s="24">
        <f t="shared" si="0"/>
        <v>0.10416666666666667</v>
      </c>
      <c r="D16" s="22">
        <v>4137</v>
      </c>
      <c r="E16" s="30">
        <f t="shared" si="1"/>
        <v>8.1673355365761271</v>
      </c>
      <c r="F16" s="31"/>
      <c r="G16" s="22">
        <v>1612800900</v>
      </c>
      <c r="H16" s="22">
        <v>634</v>
      </c>
      <c r="I16" s="31"/>
      <c r="T16" s="26" t="s">
        <v>412</v>
      </c>
    </row>
    <row r="17" spans="1:27" x14ac:dyDescent="0.25">
      <c r="A17" s="22" t="s">
        <v>6</v>
      </c>
      <c r="B17" s="22">
        <v>1612802700</v>
      </c>
      <c r="C17" s="24">
        <f t="shared" si="0"/>
        <v>0.125</v>
      </c>
      <c r="D17" s="22">
        <v>4222</v>
      </c>
      <c r="E17" s="30">
        <f t="shared" si="1"/>
        <v>8.1911699416114541</v>
      </c>
      <c r="F17" s="31"/>
      <c r="G17" s="22">
        <v>1612802700</v>
      </c>
      <c r="H17" s="22">
        <v>637</v>
      </c>
      <c r="I17" s="31"/>
    </row>
    <row r="18" spans="1:27" x14ac:dyDescent="0.25">
      <c r="A18" s="22" t="s">
        <v>7</v>
      </c>
      <c r="B18" s="22">
        <v>1612804500</v>
      </c>
      <c r="C18" s="24">
        <f t="shared" si="0"/>
        <v>0.14583333333333334</v>
      </c>
      <c r="D18" s="22">
        <v>4218</v>
      </c>
      <c r="E18" s="30">
        <f t="shared" si="1"/>
        <v>8.190060968864513</v>
      </c>
      <c r="F18" s="31"/>
      <c r="G18" s="22">
        <v>1612804500</v>
      </c>
      <c r="H18" s="22">
        <v>655</v>
      </c>
      <c r="I18" s="31"/>
      <c r="T18" s="26" t="s">
        <v>385</v>
      </c>
      <c r="AA18" s="3"/>
    </row>
    <row r="19" spans="1:27" ht="18.75" x14ac:dyDescent="0.35">
      <c r="A19" s="22" t="s">
        <v>8</v>
      </c>
      <c r="B19" s="22">
        <v>1612806300</v>
      </c>
      <c r="C19" s="24">
        <f t="shared" si="0"/>
        <v>0.16666666666666666</v>
      </c>
      <c r="D19" s="22">
        <v>4213</v>
      </c>
      <c r="E19" s="30">
        <f t="shared" si="1"/>
        <v>8.1886730212549637</v>
      </c>
      <c r="F19" s="31"/>
      <c r="G19" s="22">
        <v>1612806300</v>
      </c>
      <c r="H19" s="22">
        <v>641</v>
      </c>
      <c r="I19" s="31"/>
      <c r="T19" s="26" t="s">
        <v>416</v>
      </c>
      <c r="AA19" s="1"/>
    </row>
    <row r="20" spans="1:27" x14ac:dyDescent="0.25">
      <c r="A20" s="22" t="s">
        <v>9</v>
      </c>
      <c r="B20" s="22">
        <v>1612808100</v>
      </c>
      <c r="C20" s="24">
        <f t="shared" si="0"/>
        <v>0.1875</v>
      </c>
      <c r="D20" s="22">
        <v>4181</v>
      </c>
      <c r="E20" s="30">
        <f t="shared" si="1"/>
        <v>8.1797442460862673</v>
      </c>
      <c r="F20" s="31"/>
      <c r="G20" s="22">
        <v>1612808100</v>
      </c>
      <c r="H20" s="22">
        <v>637</v>
      </c>
      <c r="I20" s="31"/>
      <c r="AA20" s="1"/>
    </row>
    <row r="21" spans="1:27" x14ac:dyDescent="0.25">
      <c r="A21" s="22" t="s">
        <v>10</v>
      </c>
      <c r="B21" s="22">
        <v>1612809900</v>
      </c>
      <c r="C21" s="24">
        <f t="shared" si="0"/>
        <v>0.20833333333333334</v>
      </c>
      <c r="D21" s="22">
        <v>4161</v>
      </c>
      <c r="E21" s="30">
        <f t="shared" si="1"/>
        <v>8.1741230042276403</v>
      </c>
      <c r="F21" s="31"/>
      <c r="G21" s="22">
        <v>1612809900</v>
      </c>
      <c r="H21" s="22">
        <v>679</v>
      </c>
      <c r="I21" s="31"/>
      <c r="T21" s="26" t="s">
        <v>363</v>
      </c>
    </row>
    <row r="22" spans="1:27" x14ac:dyDescent="0.25">
      <c r="A22" s="22" t="s">
        <v>11</v>
      </c>
      <c r="B22" s="22">
        <v>1612811700</v>
      </c>
      <c r="C22" s="24">
        <f t="shared" si="0"/>
        <v>0.22916666666666666</v>
      </c>
      <c r="D22" s="22">
        <v>4150</v>
      </c>
      <c r="E22" s="30">
        <f t="shared" si="1"/>
        <v>8.1710177991886397</v>
      </c>
      <c r="F22" s="31"/>
      <c r="G22" s="22">
        <v>1612811700</v>
      </c>
      <c r="H22" s="22">
        <v>713</v>
      </c>
      <c r="I22" s="31"/>
      <c r="T22" s="26" t="s">
        <v>364</v>
      </c>
    </row>
    <row r="23" spans="1:27" x14ac:dyDescent="0.25">
      <c r="A23" s="22" t="s">
        <v>12</v>
      </c>
      <c r="B23" s="22">
        <v>1612813500</v>
      </c>
      <c r="C23" s="24">
        <f t="shared" si="0"/>
        <v>0.25</v>
      </c>
      <c r="D23" s="22">
        <v>4146</v>
      </c>
      <c r="E23" s="30">
        <f t="shared" si="1"/>
        <v>8.169886238785665</v>
      </c>
      <c r="F23" s="31"/>
      <c r="G23" s="22">
        <v>1612813500</v>
      </c>
      <c r="H23" s="22">
        <v>723</v>
      </c>
      <c r="I23" s="31"/>
      <c r="T23" s="26" t="s">
        <v>361</v>
      </c>
    </row>
    <row r="24" spans="1:27" x14ac:dyDescent="0.25">
      <c r="A24" s="22" t="s">
        <v>13</v>
      </c>
      <c r="B24" s="22">
        <v>1612815300</v>
      </c>
      <c r="C24" s="24">
        <f t="shared" si="0"/>
        <v>0.27083333333333331</v>
      </c>
      <c r="D24" s="22">
        <v>4117</v>
      </c>
      <c r="E24" s="30">
        <f t="shared" si="1"/>
        <v>8.1616439076801282</v>
      </c>
      <c r="F24" s="31"/>
      <c r="G24" s="22">
        <v>1612815300</v>
      </c>
      <c r="H24" s="22">
        <v>726</v>
      </c>
      <c r="I24" s="31"/>
      <c r="AA24" s="1"/>
    </row>
    <row r="25" spans="1:27" x14ac:dyDescent="0.25">
      <c r="A25" s="22" t="s">
        <v>14</v>
      </c>
      <c r="B25" s="22">
        <v>1612817100</v>
      </c>
      <c r="C25" s="24">
        <f t="shared" si="0"/>
        <v>0.29166666666666669</v>
      </c>
      <c r="D25" s="22">
        <v>4115</v>
      </c>
      <c r="E25" s="30">
        <f t="shared" si="1"/>
        <v>8.1610729590210358</v>
      </c>
      <c r="F25" s="31"/>
      <c r="G25" s="22">
        <v>1612817100</v>
      </c>
      <c r="H25" s="22">
        <v>739</v>
      </c>
      <c r="I25" s="31"/>
      <c r="T25" s="26" t="s">
        <v>386</v>
      </c>
      <c r="W25" s="6"/>
      <c r="AA25" s="1"/>
    </row>
    <row r="26" spans="1:27" ht="18.75" x14ac:dyDescent="0.35">
      <c r="A26" s="22" t="s">
        <v>15</v>
      </c>
      <c r="B26" s="22">
        <v>1612818900</v>
      </c>
      <c r="C26" s="24">
        <f t="shared" si="0"/>
        <v>0.3125</v>
      </c>
      <c r="D26" s="22">
        <v>4090</v>
      </c>
      <c r="E26" s="30">
        <f t="shared" si="1"/>
        <v>8.1539084591583464</v>
      </c>
      <c r="F26" s="31"/>
      <c r="G26" s="22">
        <v>1612818900</v>
      </c>
      <c r="H26" s="22">
        <v>740</v>
      </c>
      <c r="I26" s="31"/>
      <c r="J26" s="26" t="s">
        <v>379</v>
      </c>
      <c r="T26" s="26" t="s">
        <v>369</v>
      </c>
      <c r="AA26" s="1"/>
    </row>
    <row r="27" spans="1:27" x14ac:dyDescent="0.25">
      <c r="A27" s="22" t="s">
        <v>16</v>
      </c>
      <c r="B27" s="22">
        <v>1612820700</v>
      </c>
      <c r="C27" s="24">
        <f t="shared" si="0"/>
        <v>0.33333333333333331</v>
      </c>
      <c r="D27" s="22">
        <v>4073</v>
      </c>
      <c r="E27" s="30">
        <f t="shared" si="1"/>
        <v>8.1490071132829431</v>
      </c>
      <c r="F27" s="31"/>
      <c r="G27" s="22">
        <v>1612820700</v>
      </c>
      <c r="H27" s="22">
        <v>717</v>
      </c>
      <c r="I27" s="31"/>
      <c r="J27" s="26" t="s">
        <v>410</v>
      </c>
      <c r="T27" s="26" t="s">
        <v>370</v>
      </c>
    </row>
    <row r="28" spans="1:27" x14ac:dyDescent="0.25">
      <c r="A28" s="22" t="s">
        <v>17</v>
      </c>
      <c r="B28" s="22">
        <v>1612822500</v>
      </c>
      <c r="C28" s="24">
        <f t="shared" si="0"/>
        <v>0.35416666666666669</v>
      </c>
      <c r="D28" s="22">
        <v>4047</v>
      </c>
      <c r="E28" s="30">
        <f t="shared" si="1"/>
        <v>8.1414641598313828</v>
      </c>
      <c r="F28" s="31"/>
      <c r="G28" s="22">
        <v>1612822500</v>
      </c>
      <c r="H28" s="22">
        <v>710</v>
      </c>
      <c r="I28" s="31"/>
      <c r="AA28" s="1"/>
    </row>
    <row r="29" spans="1:27" x14ac:dyDescent="0.25">
      <c r="A29" s="22" t="s">
        <v>18</v>
      </c>
      <c r="B29" s="22">
        <v>1612824300</v>
      </c>
      <c r="C29" s="24">
        <f t="shared" si="0"/>
        <v>0.375</v>
      </c>
      <c r="D29" s="22">
        <v>4053</v>
      </c>
      <c r="E29" s="30">
        <f t="shared" si="1"/>
        <v>8.1432098981863508</v>
      </c>
      <c r="F29" s="31"/>
      <c r="G29" s="22">
        <v>1612824300</v>
      </c>
      <c r="H29" s="22">
        <v>751</v>
      </c>
      <c r="I29" s="31"/>
    </row>
    <row r="30" spans="1:27" x14ac:dyDescent="0.25">
      <c r="A30" s="22" t="s">
        <v>19</v>
      </c>
      <c r="B30" s="22">
        <v>1612826100</v>
      </c>
      <c r="C30" s="24">
        <f t="shared" si="0"/>
        <v>0.39583333333333331</v>
      </c>
      <c r="D30" s="22">
        <v>4015</v>
      </c>
      <c r="E30" s="30">
        <f t="shared" si="1"/>
        <v>8.132101732535931</v>
      </c>
      <c r="F30" s="31"/>
      <c r="G30" s="22">
        <v>1612826100</v>
      </c>
      <c r="H30" s="22">
        <v>762</v>
      </c>
      <c r="I30" s="31"/>
    </row>
    <row r="31" spans="1:27" x14ac:dyDescent="0.25">
      <c r="A31" s="22" t="s">
        <v>20</v>
      </c>
      <c r="B31" s="22">
        <v>1612827900</v>
      </c>
      <c r="C31" s="24">
        <f t="shared" si="0"/>
        <v>0.41666666666666669</v>
      </c>
      <c r="D31" s="22">
        <v>3976</v>
      </c>
      <c r="E31" s="30">
        <f t="shared" si="1"/>
        <v>8.120571473704544</v>
      </c>
      <c r="F31" s="31"/>
      <c r="G31" s="22">
        <v>1612827900</v>
      </c>
      <c r="H31" s="22">
        <v>768</v>
      </c>
      <c r="I31" s="31"/>
    </row>
    <row r="32" spans="1:27" x14ac:dyDescent="0.25">
      <c r="A32" s="22" t="s">
        <v>21</v>
      </c>
      <c r="B32" s="22">
        <v>1612829700</v>
      </c>
      <c r="C32" s="24">
        <f t="shared" si="0"/>
        <v>0.4375</v>
      </c>
      <c r="D32" s="22">
        <v>3934</v>
      </c>
      <c r="E32" s="30">
        <f t="shared" si="1"/>
        <v>8.1080037653332457</v>
      </c>
      <c r="F32" s="31"/>
      <c r="G32" s="22">
        <v>1612829700</v>
      </c>
      <c r="H32" s="22">
        <v>709</v>
      </c>
      <c r="I32" s="31"/>
    </row>
    <row r="33" spans="1:27" x14ac:dyDescent="0.25">
      <c r="A33" s="22" t="s">
        <v>22</v>
      </c>
      <c r="B33" s="22">
        <v>1612831500</v>
      </c>
      <c r="C33" s="24">
        <f t="shared" si="0"/>
        <v>0.45833333333333331</v>
      </c>
      <c r="D33" s="22">
        <v>3940</v>
      </c>
      <c r="E33" s="30">
        <f t="shared" si="1"/>
        <v>8.1098088514559414</v>
      </c>
      <c r="F33" s="31"/>
      <c r="G33" s="22">
        <v>1612831500</v>
      </c>
      <c r="H33" s="22">
        <v>653</v>
      </c>
      <c r="I33" s="31"/>
    </row>
    <row r="34" spans="1:27" x14ac:dyDescent="0.25">
      <c r="A34" s="22" t="s">
        <v>23</v>
      </c>
      <c r="B34" s="22">
        <v>1612833300</v>
      </c>
      <c r="C34" s="24">
        <f t="shared" si="0"/>
        <v>0.47916666666666669</v>
      </c>
      <c r="D34" s="22">
        <v>3914</v>
      </c>
      <c r="E34" s="30">
        <f t="shared" si="1"/>
        <v>8.1019631700466093</v>
      </c>
      <c r="F34" s="31"/>
      <c r="G34" s="22">
        <v>1612833300</v>
      </c>
      <c r="H34" s="22">
        <v>658</v>
      </c>
      <c r="I34" s="31"/>
    </row>
    <row r="35" spans="1:27" x14ac:dyDescent="0.25">
      <c r="A35" s="22" t="s">
        <v>24</v>
      </c>
      <c r="B35" s="22">
        <v>1612835100</v>
      </c>
      <c r="C35" s="24">
        <f t="shared" si="0"/>
        <v>0.5</v>
      </c>
      <c r="D35" s="22">
        <v>3887</v>
      </c>
      <c r="E35" s="30">
        <f t="shared" si="1"/>
        <v>8.0937500512946325</v>
      </c>
      <c r="F35" s="31"/>
      <c r="G35" s="22">
        <v>1612835100</v>
      </c>
      <c r="H35" s="22">
        <v>657</v>
      </c>
      <c r="I35" s="31"/>
    </row>
    <row r="36" spans="1:27" x14ac:dyDescent="0.25">
      <c r="A36" s="22" t="s">
        <v>25</v>
      </c>
      <c r="B36" s="22">
        <v>1612836900</v>
      </c>
      <c r="C36" s="24">
        <f t="shared" si="0"/>
        <v>0.52083333333333337</v>
      </c>
      <c r="D36" s="22">
        <v>3883</v>
      </c>
      <c r="E36" s="30">
        <f t="shared" si="1"/>
        <v>8.0925275355951651</v>
      </c>
      <c r="F36" s="31"/>
      <c r="G36" s="22">
        <v>1612836900</v>
      </c>
      <c r="H36" s="22">
        <v>667</v>
      </c>
      <c r="I36" s="31"/>
    </row>
    <row r="37" spans="1:27" x14ac:dyDescent="0.25">
      <c r="A37" s="22" t="s">
        <v>26</v>
      </c>
      <c r="B37" s="22">
        <v>1612838700</v>
      </c>
      <c r="C37" s="24">
        <f t="shared" si="0"/>
        <v>0.54166666666666663</v>
      </c>
      <c r="D37" s="22">
        <v>3863</v>
      </c>
      <c r="E37" s="30">
        <f t="shared" si="1"/>
        <v>8.0863924379294687</v>
      </c>
      <c r="F37" s="31"/>
      <c r="G37" s="22">
        <v>1612838700</v>
      </c>
      <c r="H37" s="22">
        <v>676</v>
      </c>
      <c r="I37" s="31"/>
    </row>
    <row r="38" spans="1:27" x14ac:dyDescent="0.25">
      <c r="A38" s="22" t="s">
        <v>27</v>
      </c>
      <c r="B38" s="22">
        <v>1612840500</v>
      </c>
      <c r="C38" s="24">
        <f t="shared" si="0"/>
        <v>0.5625</v>
      </c>
      <c r="D38" s="22">
        <v>3837</v>
      </c>
      <c r="E38" s="30">
        <f t="shared" si="1"/>
        <v>8.0783601223809569</v>
      </c>
      <c r="F38" s="31"/>
      <c r="G38" s="22">
        <v>1612840500</v>
      </c>
      <c r="H38" s="22">
        <v>667</v>
      </c>
      <c r="I38" s="31"/>
    </row>
    <row r="39" spans="1:27" x14ac:dyDescent="0.25">
      <c r="A39" s="22" t="s">
        <v>28</v>
      </c>
      <c r="B39" s="22">
        <v>1612842300</v>
      </c>
      <c r="C39" s="24">
        <f t="shared" si="0"/>
        <v>0.58333333333333337</v>
      </c>
      <c r="D39" s="22">
        <v>3817</v>
      </c>
      <c r="E39" s="30">
        <f t="shared" si="1"/>
        <v>8.0721372146991914</v>
      </c>
      <c r="F39" s="31"/>
      <c r="G39" s="22">
        <v>1612842300</v>
      </c>
      <c r="H39" s="22">
        <v>656</v>
      </c>
      <c r="I39" s="31"/>
      <c r="AA39" s="8"/>
    </row>
    <row r="40" spans="1:27" x14ac:dyDescent="0.25">
      <c r="A40" s="22" t="s">
        <v>29</v>
      </c>
      <c r="B40" s="22">
        <v>1612844100</v>
      </c>
      <c r="C40" s="24">
        <f t="shared" si="0"/>
        <v>0.60416666666666663</v>
      </c>
      <c r="D40" s="22">
        <v>3793</v>
      </c>
      <c r="E40" s="30">
        <f t="shared" si="1"/>
        <v>8.0646182457292852</v>
      </c>
      <c r="F40" s="31"/>
      <c r="G40" s="22">
        <v>1612844100</v>
      </c>
      <c r="H40" s="22">
        <v>666</v>
      </c>
      <c r="I40" s="31"/>
      <c r="Y40" s="8"/>
      <c r="Z40" s="8"/>
      <c r="AA40" s="8"/>
    </row>
    <row r="41" spans="1:27" x14ac:dyDescent="0.25">
      <c r="A41" s="22" t="s">
        <v>30</v>
      </c>
      <c r="B41" s="22">
        <v>1612845900</v>
      </c>
      <c r="C41" s="24">
        <f t="shared" si="0"/>
        <v>0.625</v>
      </c>
      <c r="D41" s="22">
        <v>3770</v>
      </c>
      <c r="E41" s="30">
        <f t="shared" si="1"/>
        <v>8.05735912569871</v>
      </c>
      <c r="F41" s="31"/>
      <c r="G41" s="22">
        <v>1612845900</v>
      </c>
      <c r="H41" s="22">
        <v>665</v>
      </c>
      <c r="I41" s="31"/>
    </row>
    <row r="42" spans="1:27" x14ac:dyDescent="0.25">
      <c r="A42" s="22" t="s">
        <v>31</v>
      </c>
      <c r="B42" s="22">
        <v>1612847700</v>
      </c>
      <c r="C42" s="24">
        <f t="shared" si="0"/>
        <v>0.64583333333333337</v>
      </c>
      <c r="D42" s="22">
        <v>3766</v>
      </c>
      <c r="E42" s="30">
        <f t="shared" si="1"/>
        <v>8.0560912733898355</v>
      </c>
      <c r="F42" s="31"/>
      <c r="G42" s="22">
        <v>1612847700</v>
      </c>
      <c r="H42" s="22">
        <v>675</v>
      </c>
      <c r="I42" s="31"/>
    </row>
    <row r="43" spans="1:27" x14ac:dyDescent="0.25">
      <c r="A43" s="22" t="s">
        <v>32</v>
      </c>
      <c r="B43" s="22">
        <v>1612849500</v>
      </c>
      <c r="C43" s="24">
        <f t="shared" si="0"/>
        <v>0.66666666666666663</v>
      </c>
      <c r="D43" s="22">
        <v>3725</v>
      </c>
      <c r="E43" s="30">
        <f t="shared" si="1"/>
        <v>8.0430022569067496</v>
      </c>
      <c r="F43" s="31"/>
      <c r="G43" s="22">
        <v>1612849500</v>
      </c>
      <c r="H43" s="22">
        <v>706</v>
      </c>
      <c r="I43" s="31"/>
    </row>
    <row r="44" spans="1:27" x14ac:dyDescent="0.25">
      <c r="A44" s="22" t="s">
        <v>33</v>
      </c>
      <c r="B44" s="22">
        <v>1612851300</v>
      </c>
      <c r="C44" s="24">
        <f t="shared" si="0"/>
        <v>0.6875</v>
      </c>
      <c r="D44" s="22">
        <v>3713</v>
      </c>
      <c r="E44" s="30">
        <f t="shared" si="1"/>
        <v>8.0391386899711286</v>
      </c>
      <c r="F44" s="31"/>
      <c r="G44" s="22">
        <v>1612851300</v>
      </c>
      <c r="H44" s="22">
        <v>711</v>
      </c>
      <c r="I44" s="31"/>
      <c r="T44" s="42"/>
      <c r="U44" s="43"/>
      <c r="V44" s="2"/>
      <c r="W44" s="2"/>
      <c r="X44" s="2"/>
      <c r="Y44" s="2"/>
      <c r="Z44" s="2"/>
      <c r="AA44" s="2"/>
    </row>
    <row r="45" spans="1:27" x14ac:dyDescent="0.25">
      <c r="A45" s="22" t="s">
        <v>34</v>
      </c>
      <c r="B45" s="22">
        <v>1612853100</v>
      </c>
      <c r="C45" s="24">
        <f t="shared" si="0"/>
        <v>0.70833333333333337</v>
      </c>
      <c r="D45" s="22">
        <v>3674</v>
      </c>
      <c r="E45" s="30">
        <f t="shared" si="1"/>
        <v>8.0264780001791785</v>
      </c>
      <c r="F45" s="31"/>
      <c r="G45" s="22">
        <v>1612853100</v>
      </c>
      <c r="H45" s="22">
        <v>701</v>
      </c>
      <c r="I45" s="31"/>
      <c r="T45" s="42"/>
      <c r="U45" s="43"/>
      <c r="V45" s="2"/>
      <c r="W45" s="2"/>
      <c r="X45" s="2"/>
      <c r="Y45" s="2"/>
      <c r="Z45" s="2"/>
      <c r="AA45" s="2"/>
    </row>
    <row r="46" spans="1:27" x14ac:dyDescent="0.25">
      <c r="A46" s="22" t="s">
        <v>35</v>
      </c>
      <c r="B46" s="22">
        <v>1612854900</v>
      </c>
      <c r="C46" s="24">
        <f t="shared" si="0"/>
        <v>0.72916666666666663</v>
      </c>
      <c r="D46" s="22">
        <v>3639</v>
      </c>
      <c r="E46" s="30">
        <f t="shared" si="1"/>
        <v>8.014977736526161</v>
      </c>
      <c r="F46" s="31"/>
      <c r="G46" s="22">
        <v>1612854900</v>
      </c>
      <c r="H46" s="22">
        <v>692</v>
      </c>
      <c r="I46" s="31"/>
      <c r="T46" s="42"/>
    </row>
    <row r="47" spans="1:27" ht="18.75" x14ac:dyDescent="0.35">
      <c r="A47" s="22" t="s">
        <v>36</v>
      </c>
      <c r="B47" s="22">
        <v>1612856700</v>
      </c>
      <c r="C47" s="24">
        <f t="shared" si="0"/>
        <v>0.75</v>
      </c>
      <c r="D47" s="22">
        <v>3628</v>
      </c>
      <c r="E47" s="30">
        <f t="shared" si="1"/>
        <v>8.0113358814426068</v>
      </c>
      <c r="F47" s="31"/>
      <c r="G47" s="22">
        <v>1612856700</v>
      </c>
      <c r="H47" s="22">
        <v>690</v>
      </c>
      <c r="I47" s="31"/>
      <c r="J47" s="26" t="s">
        <v>380</v>
      </c>
      <c r="T47" s="42"/>
    </row>
    <row r="48" spans="1:27" ht="18.75" x14ac:dyDescent="0.35">
      <c r="A48" s="22" t="s">
        <v>37</v>
      </c>
      <c r="B48" s="22">
        <v>1612858500</v>
      </c>
      <c r="C48" s="24">
        <f t="shared" si="0"/>
        <v>0.77083333333333337</v>
      </c>
      <c r="D48" s="22">
        <v>3599</v>
      </c>
      <c r="E48" s="30">
        <f t="shared" si="1"/>
        <v>8.0016705636392444</v>
      </c>
      <c r="F48" s="31"/>
      <c r="G48" s="22">
        <v>1612858500</v>
      </c>
      <c r="H48" s="22">
        <v>671</v>
      </c>
      <c r="I48" s="31"/>
      <c r="J48" s="26" t="s">
        <v>381</v>
      </c>
    </row>
    <row r="49" spans="1:26" x14ac:dyDescent="0.25">
      <c r="A49" s="22" t="s">
        <v>38</v>
      </c>
      <c r="B49" s="22">
        <v>1612860300</v>
      </c>
      <c r="C49" s="24">
        <f t="shared" si="0"/>
        <v>0.79166666666666663</v>
      </c>
      <c r="D49" s="22">
        <v>3576</v>
      </c>
      <c r="E49" s="30">
        <f t="shared" si="1"/>
        <v>7.9939379824093395</v>
      </c>
      <c r="F49" s="31"/>
      <c r="G49" s="22">
        <v>1612860300</v>
      </c>
      <c r="H49" s="22">
        <v>666</v>
      </c>
      <c r="I49" s="31"/>
      <c r="J49" s="26" t="s">
        <v>411</v>
      </c>
    </row>
    <row r="50" spans="1:26" x14ac:dyDescent="0.25">
      <c r="A50" s="22" t="s">
        <v>39</v>
      </c>
      <c r="B50" s="22">
        <v>1612862100</v>
      </c>
      <c r="C50" s="24">
        <f t="shared" si="0"/>
        <v>0.8125</v>
      </c>
      <c r="D50" s="22">
        <v>3560</v>
      </c>
      <c r="E50" s="30">
        <f t="shared" si="1"/>
        <v>7.9885233113482546</v>
      </c>
      <c r="F50" s="31"/>
      <c r="G50" s="22">
        <v>1612862100</v>
      </c>
      <c r="H50" s="22">
        <v>640</v>
      </c>
      <c r="I50" s="31"/>
      <c r="X50" s="5"/>
      <c r="Y50" s="5"/>
    </row>
    <row r="51" spans="1:26" ht="15.75" thickBot="1" x14ac:dyDescent="0.3">
      <c r="A51" s="22" t="s">
        <v>40</v>
      </c>
      <c r="B51" s="22">
        <v>1612863900</v>
      </c>
      <c r="C51" s="24">
        <f t="shared" si="0"/>
        <v>0.83333333333333337</v>
      </c>
      <c r="D51" s="22">
        <v>3512</v>
      </c>
      <c r="E51" s="30">
        <f t="shared" si="1"/>
        <v>7.9721011318212343</v>
      </c>
      <c r="F51" s="31"/>
      <c r="G51" s="22">
        <v>1612863900</v>
      </c>
      <c r="H51" s="22">
        <v>614</v>
      </c>
      <c r="I51" s="31"/>
      <c r="K51" s="34"/>
      <c r="L51" s="34"/>
      <c r="Z51" s="4"/>
    </row>
    <row r="52" spans="1:26" ht="15.75" thickBot="1" x14ac:dyDescent="0.3">
      <c r="A52" s="22" t="s">
        <v>41</v>
      </c>
      <c r="B52" s="22">
        <v>1612865700</v>
      </c>
      <c r="C52" s="24">
        <f t="shared" si="0"/>
        <v>0.85416666666666663</v>
      </c>
      <c r="D52" s="22">
        <v>3504</v>
      </c>
      <c r="E52" s="30">
        <f t="shared" si="1"/>
        <v>7.9693376895792225</v>
      </c>
      <c r="F52" s="31"/>
      <c r="G52" s="22">
        <v>1612865700</v>
      </c>
      <c r="H52" s="22">
        <v>581</v>
      </c>
      <c r="I52" s="31"/>
      <c r="J52" s="36" t="s">
        <v>371</v>
      </c>
      <c r="K52" s="37"/>
      <c r="L52" s="37"/>
      <c r="M52" s="37"/>
      <c r="N52" s="37"/>
      <c r="O52" s="37"/>
      <c r="P52" s="37"/>
      <c r="Q52" s="37"/>
      <c r="R52" s="44">
        <f>ABS(SLOPE(E19:E203, C19:C203))</f>
        <v>0.3225036914053816</v>
      </c>
    </row>
    <row r="53" spans="1:26" x14ac:dyDescent="0.25">
      <c r="A53" s="22" t="s">
        <v>42</v>
      </c>
      <c r="B53" s="22">
        <v>1612867500</v>
      </c>
      <c r="C53" s="24">
        <f t="shared" si="0"/>
        <v>0.875</v>
      </c>
      <c r="D53" s="22">
        <v>3476</v>
      </c>
      <c r="E53" s="30">
        <f t="shared" si="1"/>
        <v>7.9596050565471508</v>
      </c>
      <c r="F53" s="31"/>
      <c r="G53" s="22">
        <v>1612867500</v>
      </c>
      <c r="H53" s="22">
        <v>549</v>
      </c>
      <c r="I53" s="31"/>
    </row>
    <row r="54" spans="1:26" x14ac:dyDescent="0.25">
      <c r="A54" s="22" t="s">
        <v>43</v>
      </c>
      <c r="B54" s="22">
        <v>1612869300</v>
      </c>
      <c r="C54" s="24">
        <f t="shared" si="0"/>
        <v>0.89583333333333337</v>
      </c>
      <c r="D54" s="22">
        <v>3444</v>
      </c>
      <c r="E54" s="30">
        <f t="shared" si="1"/>
        <v>7.948364807680588</v>
      </c>
      <c r="F54" s="31"/>
      <c r="G54" s="22">
        <v>1612869300</v>
      </c>
      <c r="H54" s="22">
        <v>536</v>
      </c>
      <c r="I54" s="31"/>
    </row>
    <row r="55" spans="1:26" x14ac:dyDescent="0.25">
      <c r="A55" s="22" t="s">
        <v>44</v>
      </c>
      <c r="B55" s="22">
        <v>1612871100</v>
      </c>
      <c r="C55" s="24">
        <f t="shared" si="0"/>
        <v>0.91666666666666663</v>
      </c>
      <c r="D55" s="22">
        <v>3411</v>
      </c>
      <c r="E55" s="30">
        <f t="shared" si="1"/>
        <v>7.9366394362779484</v>
      </c>
      <c r="F55" s="31"/>
      <c r="G55" s="22">
        <v>1612871100</v>
      </c>
      <c r="H55" s="22">
        <v>521</v>
      </c>
      <c r="I55" s="31"/>
      <c r="J55" s="34"/>
      <c r="K55" s="34"/>
      <c r="L55" s="34"/>
      <c r="M55" s="34"/>
      <c r="N55" s="34"/>
    </row>
    <row r="56" spans="1:26" x14ac:dyDescent="0.25">
      <c r="A56" s="22" t="s">
        <v>45</v>
      </c>
      <c r="B56" s="22">
        <v>1612872900</v>
      </c>
      <c r="C56" s="24">
        <f t="shared" si="0"/>
        <v>0.9375</v>
      </c>
      <c r="D56" s="22">
        <v>3402</v>
      </c>
      <c r="E56" s="30">
        <f t="shared" si="1"/>
        <v>7.9334176018200377</v>
      </c>
      <c r="F56" s="31"/>
      <c r="G56" s="22">
        <v>1612872900</v>
      </c>
      <c r="H56" s="22">
        <v>516</v>
      </c>
      <c r="I56" s="31"/>
    </row>
    <row r="57" spans="1:26" x14ac:dyDescent="0.25">
      <c r="A57" s="22" t="s">
        <v>46</v>
      </c>
      <c r="B57" s="22">
        <v>1612874700</v>
      </c>
      <c r="C57" s="24">
        <f t="shared" si="0"/>
        <v>0.95833333333333337</v>
      </c>
      <c r="D57" s="22">
        <v>3384</v>
      </c>
      <c r="E57" s="30">
        <f t="shared" si="1"/>
        <v>7.9269426240326295</v>
      </c>
      <c r="F57" s="31"/>
      <c r="G57" s="22">
        <v>1612874700</v>
      </c>
      <c r="H57" s="22">
        <v>510</v>
      </c>
      <c r="I57" s="31"/>
    </row>
    <row r="58" spans="1:26" x14ac:dyDescent="0.25">
      <c r="A58" s="22" t="s">
        <v>47</v>
      </c>
      <c r="B58" s="22">
        <v>1612876500</v>
      </c>
      <c r="C58" s="24">
        <f t="shared" si="0"/>
        <v>0.97916666666666663</v>
      </c>
      <c r="D58" s="22">
        <v>3371</v>
      </c>
      <c r="E58" s="30">
        <f t="shared" si="1"/>
        <v>7.9222400389102612</v>
      </c>
      <c r="F58" s="31"/>
      <c r="G58" s="22">
        <v>1612876500</v>
      </c>
      <c r="H58" s="22">
        <v>506</v>
      </c>
      <c r="I58" s="31"/>
    </row>
    <row r="59" spans="1:26" x14ac:dyDescent="0.25">
      <c r="A59" s="22" t="s">
        <v>48</v>
      </c>
      <c r="B59" s="22">
        <v>1612878300</v>
      </c>
      <c r="C59" s="24">
        <f t="shared" si="0"/>
        <v>1</v>
      </c>
      <c r="D59" s="22">
        <v>3349</v>
      </c>
      <c r="E59" s="30">
        <f t="shared" si="1"/>
        <v>7.9142310902816764</v>
      </c>
      <c r="F59" s="31"/>
      <c r="G59" s="22">
        <v>1612878300</v>
      </c>
      <c r="H59" s="22">
        <v>527</v>
      </c>
      <c r="I59" s="31"/>
    </row>
    <row r="60" spans="1:26" x14ac:dyDescent="0.25">
      <c r="A60" s="22" t="s">
        <v>49</v>
      </c>
      <c r="B60" s="22">
        <v>1612880100</v>
      </c>
      <c r="C60" s="24">
        <f t="shared" si="0"/>
        <v>1.0208333333333333</v>
      </c>
      <c r="D60" s="22">
        <v>3331</v>
      </c>
      <c r="E60" s="30">
        <f t="shared" si="1"/>
        <v>7.907630265927895</v>
      </c>
      <c r="F60" s="31"/>
      <c r="G60" s="22">
        <v>1612880100</v>
      </c>
      <c r="H60" s="22">
        <v>538</v>
      </c>
      <c r="I60" s="31"/>
    </row>
    <row r="61" spans="1:26" x14ac:dyDescent="0.25">
      <c r="A61" s="22" t="s">
        <v>50</v>
      </c>
      <c r="B61" s="22">
        <v>1612881900</v>
      </c>
      <c r="C61" s="24">
        <f t="shared" si="0"/>
        <v>1.0416666666666667</v>
      </c>
      <c r="D61" s="22">
        <v>3336</v>
      </c>
      <c r="E61" s="30">
        <f t="shared" si="1"/>
        <v>7.9094682030551091</v>
      </c>
      <c r="F61" s="31"/>
      <c r="G61" s="22">
        <v>1612881900</v>
      </c>
      <c r="H61" s="22">
        <v>567</v>
      </c>
      <c r="I61" s="31"/>
    </row>
    <row r="62" spans="1:26" x14ac:dyDescent="0.25">
      <c r="A62" s="22" t="s">
        <v>51</v>
      </c>
      <c r="B62" s="22">
        <v>1612883700</v>
      </c>
      <c r="C62" s="24">
        <f t="shared" si="0"/>
        <v>1.0625</v>
      </c>
      <c r="D62" s="22">
        <v>3311</v>
      </c>
      <c r="E62" s="30">
        <f t="shared" si="1"/>
        <v>7.9002445498747047</v>
      </c>
      <c r="F62" s="31"/>
      <c r="G62" s="22">
        <v>1612883700</v>
      </c>
      <c r="H62" s="22">
        <v>605</v>
      </c>
      <c r="I62" s="31"/>
    </row>
    <row r="63" spans="1:26" x14ac:dyDescent="0.25">
      <c r="A63" s="22" t="s">
        <v>52</v>
      </c>
      <c r="B63" s="22">
        <v>1612885500</v>
      </c>
      <c r="C63" s="24">
        <f t="shared" si="0"/>
        <v>1.0833333333333333</v>
      </c>
      <c r="D63" s="22">
        <v>3332</v>
      </c>
      <c r="E63" s="30">
        <f t="shared" si="1"/>
        <v>7.9079981236937087</v>
      </c>
      <c r="F63" s="31"/>
      <c r="G63" s="22">
        <v>1612885500</v>
      </c>
      <c r="H63" s="22">
        <v>629</v>
      </c>
      <c r="I63" s="31"/>
    </row>
    <row r="64" spans="1:26" x14ac:dyDescent="0.25">
      <c r="A64" s="22" t="s">
        <v>53</v>
      </c>
      <c r="B64" s="22">
        <v>1612887300</v>
      </c>
      <c r="C64" s="24">
        <f t="shared" si="0"/>
        <v>1.1041666666666667</v>
      </c>
      <c r="D64" s="22">
        <v>3288</v>
      </c>
      <c r="E64" s="30">
        <f t="shared" si="1"/>
        <v>7.8916829876879913</v>
      </c>
      <c r="F64" s="31"/>
      <c r="G64" s="22">
        <v>1612887300</v>
      </c>
      <c r="H64" s="22">
        <v>645</v>
      </c>
      <c r="I64" s="31"/>
    </row>
    <row r="65" spans="1:9" x14ac:dyDescent="0.25">
      <c r="A65" s="22" t="s">
        <v>54</v>
      </c>
      <c r="B65" s="22">
        <v>1612889100</v>
      </c>
      <c r="C65" s="24">
        <f t="shared" si="0"/>
        <v>1.125</v>
      </c>
      <c r="D65" s="22">
        <v>3271</v>
      </c>
      <c r="E65" s="30">
        <f t="shared" si="1"/>
        <v>7.8853074290223715</v>
      </c>
      <c r="F65" s="31"/>
      <c r="G65" s="22">
        <v>1612889100</v>
      </c>
      <c r="H65" s="22">
        <v>649</v>
      </c>
      <c r="I65" s="31"/>
    </row>
    <row r="66" spans="1:9" x14ac:dyDescent="0.25">
      <c r="A66" s="22" t="s">
        <v>55</v>
      </c>
      <c r="B66" s="22">
        <v>1612890900</v>
      </c>
      <c r="C66" s="24">
        <f t="shared" si="0"/>
        <v>1.1458333333333333</v>
      </c>
      <c r="D66" s="22">
        <v>3261</v>
      </c>
      <c r="E66" s="30">
        <f t="shared" si="1"/>
        <v>7.8815380244401831</v>
      </c>
      <c r="F66" s="31"/>
      <c r="G66" s="22">
        <v>1612890900</v>
      </c>
      <c r="H66" s="22">
        <v>655</v>
      </c>
      <c r="I66" s="31"/>
    </row>
    <row r="67" spans="1:9" x14ac:dyDescent="0.25">
      <c r="A67" s="22" t="s">
        <v>56</v>
      </c>
      <c r="B67" s="22">
        <v>1612892700</v>
      </c>
      <c r="C67" s="24">
        <f t="shared" si="0"/>
        <v>1.1666666666666667</v>
      </c>
      <c r="D67" s="22">
        <v>3228</v>
      </c>
      <c r="E67" s="30">
        <f t="shared" si="1"/>
        <v>7.8689972076053056</v>
      </c>
      <c r="F67" s="31"/>
      <c r="G67" s="22">
        <v>1612892700</v>
      </c>
      <c r="H67" s="22">
        <v>630</v>
      </c>
      <c r="I67" s="31"/>
    </row>
    <row r="68" spans="1:9" x14ac:dyDescent="0.25">
      <c r="A68" s="22" t="s">
        <v>57</v>
      </c>
      <c r="B68" s="22">
        <v>1612894500</v>
      </c>
      <c r="C68" s="24">
        <f t="shared" si="0"/>
        <v>1.1875</v>
      </c>
      <c r="D68" s="22">
        <v>3230</v>
      </c>
      <c r="E68" s="30">
        <f t="shared" si="1"/>
        <v>7.8697617505788351</v>
      </c>
      <c r="F68" s="31"/>
      <c r="G68" s="22">
        <v>1612894500</v>
      </c>
      <c r="H68" s="22">
        <v>596</v>
      </c>
      <c r="I68" s="31"/>
    </row>
    <row r="69" spans="1:9" x14ac:dyDescent="0.25">
      <c r="A69" s="22" t="s">
        <v>58</v>
      </c>
      <c r="B69" s="22">
        <v>1612896300</v>
      </c>
      <c r="C69" s="24">
        <f t="shared" si="0"/>
        <v>1.2083333333333333</v>
      </c>
      <c r="D69" s="22">
        <v>3221</v>
      </c>
      <c r="E69" s="30">
        <f t="shared" si="1"/>
        <v>7.8663166946497656</v>
      </c>
      <c r="F69" s="31"/>
      <c r="G69" s="22">
        <v>1612896300</v>
      </c>
      <c r="H69" s="22">
        <v>595</v>
      </c>
      <c r="I69" s="31"/>
    </row>
    <row r="70" spans="1:9" x14ac:dyDescent="0.25">
      <c r="A70" s="22" t="s">
        <v>59</v>
      </c>
      <c r="B70" s="22">
        <v>1612898100</v>
      </c>
      <c r="C70" s="24">
        <f t="shared" si="0"/>
        <v>1.2291666666666667</v>
      </c>
      <c r="D70" s="22">
        <v>3189</v>
      </c>
      <c r="E70" s="30">
        <f t="shared" si="1"/>
        <v>7.8539705826952071</v>
      </c>
      <c r="F70" s="31"/>
      <c r="G70" s="22">
        <v>1612898100</v>
      </c>
      <c r="H70" s="22">
        <v>614</v>
      </c>
      <c r="I70" s="31"/>
    </row>
    <row r="71" spans="1:9" x14ac:dyDescent="0.25">
      <c r="A71" s="22" t="s">
        <v>60</v>
      </c>
      <c r="B71" s="22">
        <v>1612899900</v>
      </c>
      <c r="C71" s="24">
        <f t="shared" si="0"/>
        <v>1.25</v>
      </c>
      <c r="D71" s="22">
        <v>3187</v>
      </c>
      <c r="E71" s="30">
        <f t="shared" si="1"/>
        <v>7.8531938661408009</v>
      </c>
      <c r="F71" s="31"/>
      <c r="G71" s="22">
        <v>1612899900</v>
      </c>
      <c r="H71" s="22">
        <v>631</v>
      </c>
      <c r="I71" s="31"/>
    </row>
    <row r="72" spans="1:9" x14ac:dyDescent="0.25">
      <c r="A72" s="22" t="s">
        <v>61</v>
      </c>
      <c r="B72" s="22">
        <v>1612901700</v>
      </c>
      <c r="C72" s="24">
        <f t="shared" si="0"/>
        <v>1.2708333333333333</v>
      </c>
      <c r="D72" s="22">
        <v>3162</v>
      </c>
      <c r="E72" s="30">
        <f t="shared" si="1"/>
        <v>7.8434336614676372</v>
      </c>
      <c r="F72" s="31"/>
      <c r="G72" s="22">
        <v>1612901700</v>
      </c>
      <c r="H72" s="22">
        <v>677</v>
      </c>
      <c r="I72" s="31"/>
    </row>
    <row r="73" spans="1:9" x14ac:dyDescent="0.25">
      <c r="A73" s="22" t="s">
        <v>62</v>
      </c>
      <c r="B73" s="22">
        <v>1612903500</v>
      </c>
      <c r="C73" s="24">
        <f t="shared" si="0"/>
        <v>1.2916666666666667</v>
      </c>
      <c r="D73" s="22">
        <v>3148</v>
      </c>
      <c r="E73" s="30">
        <f t="shared" si="1"/>
        <v>7.8379260475135082</v>
      </c>
      <c r="F73" s="31"/>
      <c r="G73" s="22">
        <v>1612903500</v>
      </c>
      <c r="H73" s="22">
        <v>701</v>
      </c>
      <c r="I73" s="31"/>
    </row>
    <row r="74" spans="1:9" x14ac:dyDescent="0.25">
      <c r="A74" s="22" t="s">
        <v>63</v>
      </c>
      <c r="B74" s="22">
        <v>1612905300</v>
      </c>
      <c r="C74" s="24">
        <f t="shared" si="0"/>
        <v>1.3125</v>
      </c>
      <c r="D74" s="22">
        <v>3127</v>
      </c>
      <c r="E74" s="30">
        <f t="shared" si="1"/>
        <v>7.82960732961046</v>
      </c>
      <c r="F74" s="31"/>
      <c r="G74" s="22">
        <v>1612905300</v>
      </c>
      <c r="H74" s="22">
        <v>676</v>
      </c>
      <c r="I74" s="31"/>
    </row>
    <row r="75" spans="1:9" x14ac:dyDescent="0.25">
      <c r="A75" s="22" t="s">
        <v>64</v>
      </c>
      <c r="B75" s="22">
        <v>1612907100</v>
      </c>
      <c r="C75" s="24">
        <f t="shared" si="0"/>
        <v>1.3333333333333333</v>
      </c>
      <c r="D75" s="22">
        <v>3093</v>
      </c>
      <c r="E75" s="30">
        <f t="shared" si="1"/>
        <v>7.8159904634767488</v>
      </c>
      <c r="F75" s="31"/>
      <c r="G75" s="22">
        <v>1612907100</v>
      </c>
      <c r="H75" s="22">
        <v>645</v>
      </c>
      <c r="I75" s="31"/>
    </row>
    <row r="76" spans="1:9" x14ac:dyDescent="0.25">
      <c r="A76" s="22" t="s">
        <v>65</v>
      </c>
      <c r="B76" s="22">
        <v>1612908900</v>
      </c>
      <c r="C76" s="24">
        <f t="shared" ref="C76:C139" si="2">(B76-B$11)/3600/24</f>
        <v>1.3541666666666667</v>
      </c>
      <c r="D76" s="22">
        <v>3086</v>
      </c>
      <c r="E76" s="30">
        <f t="shared" ref="E76:E139" si="3">LN(D76-H$7)</f>
        <v>7.813163825671853</v>
      </c>
      <c r="F76" s="31"/>
      <c r="G76" s="22">
        <v>1612908900</v>
      </c>
      <c r="H76" s="22">
        <v>658</v>
      </c>
      <c r="I76" s="31"/>
    </row>
    <row r="77" spans="1:9" x14ac:dyDescent="0.25">
      <c r="A77" s="22" t="s">
        <v>66</v>
      </c>
      <c r="B77" s="22">
        <v>1612910700</v>
      </c>
      <c r="C77" s="24">
        <f t="shared" si="2"/>
        <v>1.375</v>
      </c>
      <c r="D77" s="22">
        <v>3069</v>
      </c>
      <c r="E77" s="30">
        <f t="shared" si="3"/>
        <v>7.8062656851551955</v>
      </c>
      <c r="F77" s="31"/>
      <c r="G77" s="22">
        <v>1612910700</v>
      </c>
      <c r="H77" s="22">
        <v>662</v>
      </c>
      <c r="I77" s="31"/>
    </row>
    <row r="78" spans="1:9" x14ac:dyDescent="0.25">
      <c r="A78" s="22" t="s">
        <v>67</v>
      </c>
      <c r="B78" s="22">
        <v>1612912500</v>
      </c>
      <c r="C78" s="24">
        <f t="shared" si="2"/>
        <v>1.3958333333333333</v>
      </c>
      <c r="D78" s="22">
        <v>3063</v>
      </c>
      <c r="E78" s="30">
        <f t="shared" si="3"/>
        <v>7.8038196416202634</v>
      </c>
      <c r="F78" s="31"/>
      <c r="G78" s="22">
        <v>1612912500</v>
      </c>
      <c r="H78" s="22">
        <v>653</v>
      </c>
      <c r="I78" s="31"/>
    </row>
    <row r="79" spans="1:9" x14ac:dyDescent="0.25">
      <c r="A79" s="22" t="s">
        <v>68</v>
      </c>
      <c r="B79" s="22">
        <v>1612914300</v>
      </c>
      <c r="C79" s="24">
        <f t="shared" si="2"/>
        <v>1.4166666666666667</v>
      </c>
      <c r="D79" s="22">
        <v>3036</v>
      </c>
      <c r="E79" s="30">
        <f t="shared" si="3"/>
        <v>7.792737795225114</v>
      </c>
      <c r="F79" s="31"/>
      <c r="G79" s="22">
        <v>1612914300</v>
      </c>
      <c r="H79" s="22">
        <v>671</v>
      </c>
      <c r="I79" s="31"/>
    </row>
    <row r="80" spans="1:9" x14ac:dyDescent="0.25">
      <c r="A80" s="22" t="s">
        <v>69</v>
      </c>
      <c r="B80" s="22">
        <v>1612916100</v>
      </c>
      <c r="C80" s="24">
        <f t="shared" si="2"/>
        <v>1.4375</v>
      </c>
      <c r="D80" s="22">
        <v>3023</v>
      </c>
      <c r="E80" s="30">
        <f t="shared" si="3"/>
        <v>7.7873579718325301</v>
      </c>
      <c r="F80" s="31"/>
      <c r="G80" s="22">
        <v>1612916100</v>
      </c>
      <c r="H80" s="22">
        <v>662</v>
      </c>
      <c r="I80" s="31"/>
    </row>
    <row r="81" spans="1:9" x14ac:dyDescent="0.25">
      <c r="A81" s="22" t="s">
        <v>70</v>
      </c>
      <c r="B81" s="22">
        <v>1612917900</v>
      </c>
      <c r="C81" s="24">
        <f t="shared" si="2"/>
        <v>1.4583333333333333</v>
      </c>
      <c r="D81" s="22">
        <v>3007</v>
      </c>
      <c r="E81" s="30">
        <f t="shared" si="3"/>
        <v>7.7806966706975373</v>
      </c>
      <c r="F81" s="31"/>
      <c r="G81" s="22">
        <v>1612917900</v>
      </c>
      <c r="H81" s="22">
        <v>665</v>
      </c>
      <c r="I81" s="31"/>
    </row>
    <row r="82" spans="1:9" x14ac:dyDescent="0.25">
      <c r="A82" s="22" t="s">
        <v>71</v>
      </c>
      <c r="B82" s="22">
        <v>1612919700</v>
      </c>
      <c r="C82" s="24">
        <f t="shared" si="2"/>
        <v>1.4791666666666667</v>
      </c>
      <c r="D82" s="22">
        <v>3007</v>
      </c>
      <c r="E82" s="30">
        <f t="shared" si="3"/>
        <v>7.7806966706975373</v>
      </c>
      <c r="F82" s="31"/>
      <c r="G82" s="22">
        <v>1612919700</v>
      </c>
      <c r="H82" s="22">
        <v>664</v>
      </c>
      <c r="I82" s="31"/>
    </row>
    <row r="83" spans="1:9" x14ac:dyDescent="0.25">
      <c r="A83" s="22" t="s">
        <v>72</v>
      </c>
      <c r="B83" s="22">
        <v>1612921500</v>
      </c>
      <c r="C83" s="24">
        <f t="shared" si="2"/>
        <v>1.5</v>
      </c>
      <c r="D83" s="22">
        <v>2990</v>
      </c>
      <c r="E83" s="30">
        <f t="shared" si="3"/>
        <v>7.7735700787521118</v>
      </c>
      <c r="F83" s="31"/>
      <c r="G83" s="22">
        <v>1612921500</v>
      </c>
      <c r="H83" s="22">
        <v>678</v>
      </c>
      <c r="I83" s="31"/>
    </row>
    <row r="84" spans="1:9" x14ac:dyDescent="0.25">
      <c r="A84" s="22" t="s">
        <v>73</v>
      </c>
      <c r="B84" s="22">
        <v>1612923300</v>
      </c>
      <c r="C84" s="24">
        <f t="shared" si="2"/>
        <v>1.5208333333333333</v>
      </c>
      <c r="D84" s="22">
        <v>2984</v>
      </c>
      <c r="E84" s="30">
        <f t="shared" si="3"/>
        <v>7.7710426357392981</v>
      </c>
      <c r="F84" s="31"/>
      <c r="G84" s="22">
        <v>1612923300</v>
      </c>
      <c r="H84" s="22">
        <v>708</v>
      </c>
      <c r="I84" s="31"/>
    </row>
    <row r="85" spans="1:9" x14ac:dyDescent="0.25">
      <c r="A85" s="22" t="s">
        <v>74</v>
      </c>
      <c r="B85" s="22">
        <v>1612925100</v>
      </c>
      <c r="C85" s="24">
        <f t="shared" si="2"/>
        <v>1.5416666666666667</v>
      </c>
      <c r="D85" s="22">
        <v>2971</v>
      </c>
      <c r="E85" s="30">
        <f t="shared" si="3"/>
        <v>7.7655444959713158</v>
      </c>
      <c r="F85" s="31"/>
      <c r="G85" s="22">
        <v>1612925100</v>
      </c>
      <c r="H85" s="22">
        <v>711</v>
      </c>
      <c r="I85" s="31"/>
    </row>
    <row r="86" spans="1:9" x14ac:dyDescent="0.25">
      <c r="A86" s="22" t="s">
        <v>75</v>
      </c>
      <c r="B86" s="22">
        <v>1612926900</v>
      </c>
      <c r="C86" s="24">
        <f t="shared" si="2"/>
        <v>1.5625</v>
      </c>
      <c r="D86" s="22">
        <v>2960</v>
      </c>
      <c r="E86" s="30">
        <f t="shared" si="3"/>
        <v>7.7608684954971894</v>
      </c>
      <c r="F86" s="31"/>
      <c r="G86" s="22">
        <v>1612926900</v>
      </c>
      <c r="H86" s="22">
        <v>723</v>
      </c>
      <c r="I86" s="31"/>
    </row>
    <row r="87" spans="1:9" x14ac:dyDescent="0.25">
      <c r="A87" s="22" t="s">
        <v>76</v>
      </c>
      <c r="B87" s="22">
        <v>1612928700</v>
      </c>
      <c r="C87" s="24">
        <f t="shared" si="2"/>
        <v>1.5833333333333333</v>
      </c>
      <c r="D87" s="22">
        <v>2956</v>
      </c>
      <c r="E87" s="30">
        <f t="shared" si="3"/>
        <v>7.7591626959846751</v>
      </c>
      <c r="F87" s="31"/>
      <c r="G87" s="22">
        <v>1612928700</v>
      </c>
      <c r="H87" s="22">
        <v>721</v>
      </c>
      <c r="I87" s="31"/>
    </row>
    <row r="88" spans="1:9" x14ac:dyDescent="0.25">
      <c r="A88" s="22" t="s">
        <v>77</v>
      </c>
      <c r="B88" s="22">
        <v>1612930500</v>
      </c>
      <c r="C88" s="24">
        <f t="shared" si="2"/>
        <v>1.6041666666666667</v>
      </c>
      <c r="D88" s="22">
        <v>2931</v>
      </c>
      <c r="E88" s="30">
        <f t="shared" si="3"/>
        <v>7.7484350145211787</v>
      </c>
      <c r="F88" s="31"/>
      <c r="G88" s="22">
        <v>1612930500</v>
      </c>
      <c r="H88" s="22">
        <v>731</v>
      </c>
      <c r="I88" s="31"/>
    </row>
    <row r="89" spans="1:9" x14ac:dyDescent="0.25">
      <c r="A89" s="22" t="s">
        <v>78</v>
      </c>
      <c r="B89" s="22">
        <v>1612932300</v>
      </c>
      <c r="C89" s="24">
        <f t="shared" si="2"/>
        <v>1.625</v>
      </c>
      <c r="D89" s="22">
        <v>2911</v>
      </c>
      <c r="E89" s="30">
        <f t="shared" si="3"/>
        <v>7.739769231365309</v>
      </c>
      <c r="F89" s="31"/>
      <c r="G89" s="22">
        <v>1612932300</v>
      </c>
      <c r="H89" s="22">
        <v>721</v>
      </c>
      <c r="I89" s="31"/>
    </row>
    <row r="90" spans="1:9" x14ac:dyDescent="0.25">
      <c r="A90" s="22" t="s">
        <v>79</v>
      </c>
      <c r="B90" s="22">
        <v>1612934100</v>
      </c>
      <c r="C90" s="24">
        <f t="shared" si="2"/>
        <v>1.6458333333333333</v>
      </c>
      <c r="D90" s="22">
        <v>2898</v>
      </c>
      <c r="E90" s="30">
        <f t="shared" si="3"/>
        <v>7.7340959327594323</v>
      </c>
      <c r="F90" s="31"/>
      <c r="G90" s="22">
        <v>1612934100</v>
      </c>
      <c r="H90" s="22">
        <v>772</v>
      </c>
      <c r="I90" s="31"/>
    </row>
    <row r="91" spans="1:9" x14ac:dyDescent="0.25">
      <c r="A91" s="22" t="s">
        <v>80</v>
      </c>
      <c r="B91" s="22">
        <v>1612935900</v>
      </c>
      <c r="C91" s="24">
        <f t="shared" si="2"/>
        <v>1.6666666666666667</v>
      </c>
      <c r="D91" s="22">
        <v>2883</v>
      </c>
      <c r="E91" s="30">
        <f t="shared" si="3"/>
        <v>7.727509572257504</v>
      </c>
      <c r="F91" s="31"/>
      <c r="G91" s="22">
        <v>1612935900</v>
      </c>
      <c r="H91" s="22">
        <v>758</v>
      </c>
      <c r="I91" s="31"/>
    </row>
    <row r="92" spans="1:9" x14ac:dyDescent="0.25">
      <c r="A92" s="22" t="s">
        <v>81</v>
      </c>
      <c r="B92" s="22">
        <v>1612937700</v>
      </c>
      <c r="C92" s="24">
        <f t="shared" si="2"/>
        <v>1.6875</v>
      </c>
      <c r="D92" s="22">
        <v>2864</v>
      </c>
      <c r="E92" s="30">
        <f t="shared" si="3"/>
        <v>7.7191040871257535</v>
      </c>
      <c r="F92" s="31"/>
      <c r="G92" s="22">
        <v>1612937700</v>
      </c>
      <c r="H92" s="22">
        <v>734</v>
      </c>
      <c r="I92" s="31"/>
    </row>
    <row r="93" spans="1:9" x14ac:dyDescent="0.25">
      <c r="A93" s="22" t="s">
        <v>82</v>
      </c>
      <c r="B93" s="22">
        <v>1612939500</v>
      </c>
      <c r="C93" s="24">
        <f t="shared" si="2"/>
        <v>1.7083333333333333</v>
      </c>
      <c r="D93" s="22">
        <v>2858</v>
      </c>
      <c r="E93" s="30">
        <f t="shared" si="3"/>
        <v>7.7164349775647834</v>
      </c>
      <c r="F93" s="31"/>
      <c r="G93" s="22">
        <v>1612939500</v>
      </c>
      <c r="H93" s="22">
        <v>738</v>
      </c>
      <c r="I93" s="31"/>
    </row>
    <row r="94" spans="1:9" x14ac:dyDescent="0.25">
      <c r="A94" s="22" t="s">
        <v>83</v>
      </c>
      <c r="B94" s="22">
        <v>1612941300</v>
      </c>
      <c r="C94" s="24">
        <f t="shared" si="2"/>
        <v>1.7291666666666667</v>
      </c>
      <c r="D94" s="22">
        <v>2840</v>
      </c>
      <c r="E94" s="30">
        <f t="shared" si="3"/>
        <v>7.7083846359286623</v>
      </c>
      <c r="F94" s="31"/>
      <c r="G94" s="22">
        <v>1612941300</v>
      </c>
      <c r="H94" s="22">
        <v>739</v>
      </c>
      <c r="I94" s="31"/>
    </row>
    <row r="95" spans="1:9" x14ac:dyDescent="0.25">
      <c r="A95" s="22" t="s">
        <v>84</v>
      </c>
      <c r="B95" s="22">
        <v>1612943100</v>
      </c>
      <c r="C95" s="24">
        <f t="shared" si="2"/>
        <v>1.75</v>
      </c>
      <c r="D95" s="22">
        <v>2809</v>
      </c>
      <c r="E95" s="30">
        <f t="shared" si="3"/>
        <v>7.694366403822646</v>
      </c>
      <c r="F95" s="31"/>
      <c r="G95" s="22">
        <v>1612943100</v>
      </c>
      <c r="H95" s="22">
        <v>745</v>
      </c>
      <c r="I95" s="31"/>
    </row>
    <row r="96" spans="1:9" x14ac:dyDescent="0.25">
      <c r="A96" s="22" t="s">
        <v>85</v>
      </c>
      <c r="B96" s="22">
        <v>1612944900</v>
      </c>
      <c r="C96" s="24">
        <f t="shared" si="2"/>
        <v>1.7708333333333333</v>
      </c>
      <c r="D96" s="22">
        <v>2789</v>
      </c>
      <c r="E96" s="30">
        <f t="shared" si="3"/>
        <v>7.6852169665297341</v>
      </c>
      <c r="F96" s="31"/>
      <c r="G96" s="22">
        <v>1612944900</v>
      </c>
      <c r="H96" s="22">
        <v>726</v>
      </c>
      <c r="I96" s="31"/>
    </row>
    <row r="97" spans="1:9" x14ac:dyDescent="0.25">
      <c r="A97" s="22" t="s">
        <v>86</v>
      </c>
      <c r="B97" s="22">
        <v>1612946700</v>
      </c>
      <c r="C97" s="24">
        <f t="shared" si="2"/>
        <v>1.7916666666666667</v>
      </c>
      <c r="D97" s="22">
        <v>2761</v>
      </c>
      <c r="E97" s="30">
        <f t="shared" si="3"/>
        <v>7.6722654668965493</v>
      </c>
      <c r="F97" s="31"/>
      <c r="G97" s="22">
        <v>1612946700</v>
      </c>
      <c r="H97" s="22">
        <v>709</v>
      </c>
      <c r="I97" s="31"/>
    </row>
    <row r="98" spans="1:9" x14ac:dyDescent="0.25">
      <c r="A98" s="22" t="s">
        <v>87</v>
      </c>
      <c r="B98" s="22">
        <v>1612948500</v>
      </c>
      <c r="C98" s="24">
        <f t="shared" si="2"/>
        <v>1.8125</v>
      </c>
      <c r="D98" s="22">
        <v>2752</v>
      </c>
      <c r="E98" s="30">
        <f t="shared" si="3"/>
        <v>7.6680666067915828</v>
      </c>
      <c r="F98" s="31"/>
      <c r="G98" s="22">
        <v>1612948500</v>
      </c>
      <c r="H98" s="22">
        <v>656</v>
      </c>
      <c r="I98" s="31"/>
    </row>
    <row r="99" spans="1:9" x14ac:dyDescent="0.25">
      <c r="A99" s="22" t="s">
        <v>88</v>
      </c>
      <c r="B99" s="22">
        <v>1612950300</v>
      </c>
      <c r="C99" s="24">
        <f t="shared" si="2"/>
        <v>1.8333333333333333</v>
      </c>
      <c r="D99" s="22">
        <v>2733</v>
      </c>
      <c r="E99" s="30">
        <f t="shared" si="3"/>
        <v>7.6591440224740248</v>
      </c>
      <c r="F99" s="31"/>
      <c r="G99" s="22">
        <v>1612950300</v>
      </c>
      <c r="H99" s="22">
        <v>616</v>
      </c>
      <c r="I99" s="31"/>
    </row>
    <row r="100" spans="1:9" x14ac:dyDescent="0.25">
      <c r="A100" s="22" t="s">
        <v>89</v>
      </c>
      <c r="B100" s="22">
        <v>1612952100</v>
      </c>
      <c r="C100" s="24">
        <f t="shared" si="2"/>
        <v>1.8541666666666667</v>
      </c>
      <c r="D100" s="22">
        <v>2718</v>
      </c>
      <c r="E100" s="30">
        <f t="shared" si="3"/>
        <v>7.6520432060629142</v>
      </c>
      <c r="F100" s="31"/>
      <c r="G100" s="22">
        <v>1612952100</v>
      </c>
      <c r="H100" s="22">
        <v>598</v>
      </c>
      <c r="I100" s="31"/>
    </row>
    <row r="101" spans="1:9" x14ac:dyDescent="0.25">
      <c r="A101" s="22" t="s">
        <v>90</v>
      </c>
      <c r="B101" s="22">
        <v>1612953900</v>
      </c>
      <c r="C101" s="24">
        <f t="shared" si="2"/>
        <v>1.875</v>
      </c>
      <c r="D101" s="22">
        <v>2704</v>
      </c>
      <c r="E101" s="30">
        <f t="shared" si="3"/>
        <v>7.6453699749819073</v>
      </c>
      <c r="F101" s="31"/>
      <c r="G101" s="22">
        <v>1612953900</v>
      </c>
      <c r="H101" s="22">
        <v>577</v>
      </c>
      <c r="I101" s="31"/>
    </row>
    <row r="102" spans="1:9" x14ac:dyDescent="0.25">
      <c r="A102" s="22" t="s">
        <v>91</v>
      </c>
      <c r="B102" s="22">
        <v>1612955700</v>
      </c>
      <c r="C102" s="24">
        <f t="shared" si="2"/>
        <v>1.8958333333333333</v>
      </c>
      <c r="D102" s="22">
        <v>2690</v>
      </c>
      <c r="E102" s="30">
        <f t="shared" si="3"/>
        <v>7.638651912550392</v>
      </c>
      <c r="F102" s="31"/>
      <c r="G102" s="22">
        <v>1612955700</v>
      </c>
      <c r="H102" s="22">
        <v>570</v>
      </c>
      <c r="I102" s="31"/>
    </row>
    <row r="103" spans="1:9" x14ac:dyDescent="0.25">
      <c r="A103" s="22" t="s">
        <v>92</v>
      </c>
      <c r="B103" s="22">
        <v>1612957500</v>
      </c>
      <c r="C103" s="24">
        <f t="shared" si="2"/>
        <v>1.9166666666666667</v>
      </c>
      <c r="D103" s="22">
        <v>2659</v>
      </c>
      <c r="E103" s="30">
        <f t="shared" si="3"/>
        <v>7.6236136122809857</v>
      </c>
      <c r="F103" s="31"/>
      <c r="G103" s="22">
        <v>1612957500</v>
      </c>
      <c r="H103" s="22">
        <v>559</v>
      </c>
      <c r="I103" s="31"/>
    </row>
    <row r="104" spans="1:9" x14ac:dyDescent="0.25">
      <c r="A104" s="22" t="s">
        <v>93</v>
      </c>
      <c r="B104" s="22">
        <v>1612959300</v>
      </c>
      <c r="C104" s="24">
        <f t="shared" si="2"/>
        <v>1.9375</v>
      </c>
      <c r="D104" s="22">
        <v>2658</v>
      </c>
      <c r="E104" s="30">
        <f t="shared" si="3"/>
        <v>7.6231247203907504</v>
      </c>
      <c r="F104" s="31"/>
      <c r="G104" s="22">
        <v>1612959300</v>
      </c>
      <c r="H104" s="22">
        <v>557</v>
      </c>
      <c r="I104" s="31"/>
    </row>
    <row r="105" spans="1:9" x14ac:dyDescent="0.25">
      <c r="A105" s="22" t="s">
        <v>94</v>
      </c>
      <c r="B105" s="22">
        <v>1612961100</v>
      </c>
      <c r="C105" s="24">
        <f t="shared" si="2"/>
        <v>1.9583333333333333</v>
      </c>
      <c r="D105" s="22">
        <v>2626</v>
      </c>
      <c r="E105" s="30">
        <f t="shared" si="3"/>
        <v>7.607352626906934</v>
      </c>
      <c r="F105" s="31"/>
      <c r="G105" s="22">
        <v>1612961100</v>
      </c>
      <c r="H105" s="22">
        <v>554</v>
      </c>
      <c r="I105" s="31"/>
    </row>
    <row r="106" spans="1:9" x14ac:dyDescent="0.25">
      <c r="A106" s="22" t="s">
        <v>95</v>
      </c>
      <c r="B106" s="22">
        <v>1612962900</v>
      </c>
      <c r="C106" s="24">
        <f t="shared" si="2"/>
        <v>1.9791666666666667</v>
      </c>
      <c r="D106" s="22">
        <v>2610</v>
      </c>
      <c r="E106" s="30">
        <f t="shared" si="3"/>
        <v>7.5993723039436416</v>
      </c>
      <c r="F106" s="31"/>
      <c r="G106" s="22">
        <v>1612962900</v>
      </c>
      <c r="H106" s="22">
        <v>536</v>
      </c>
      <c r="I106" s="31"/>
    </row>
    <row r="107" spans="1:9" x14ac:dyDescent="0.25">
      <c r="A107" s="22" t="s">
        <v>96</v>
      </c>
      <c r="B107" s="22">
        <v>1612964700</v>
      </c>
      <c r="C107" s="24">
        <f t="shared" si="2"/>
        <v>2</v>
      </c>
      <c r="D107" s="22">
        <v>2597</v>
      </c>
      <c r="E107" s="30">
        <f t="shared" si="3"/>
        <v>7.5928410681565897</v>
      </c>
      <c r="F107" s="31"/>
      <c r="G107" s="22">
        <v>1612964700</v>
      </c>
      <c r="H107" s="22">
        <v>552</v>
      </c>
      <c r="I107" s="31"/>
    </row>
    <row r="108" spans="1:9" x14ac:dyDescent="0.25">
      <c r="A108" s="22" t="s">
        <v>97</v>
      </c>
      <c r="B108" s="22">
        <v>1612966500</v>
      </c>
      <c r="C108" s="24">
        <f t="shared" si="2"/>
        <v>2.0208333333333335</v>
      </c>
      <c r="D108" s="22">
        <v>2612</v>
      </c>
      <c r="E108" s="30">
        <f t="shared" si="3"/>
        <v>7.6003733340726418</v>
      </c>
      <c r="F108" s="31"/>
      <c r="G108" s="22">
        <v>1612966500</v>
      </c>
      <c r="H108" s="22">
        <v>564</v>
      </c>
      <c r="I108" s="31"/>
    </row>
    <row r="109" spans="1:9" x14ac:dyDescent="0.25">
      <c r="A109" s="22" t="s">
        <v>98</v>
      </c>
      <c r="B109" s="22">
        <v>1612968300</v>
      </c>
      <c r="C109" s="24">
        <f t="shared" si="2"/>
        <v>2.0416666666666665</v>
      </c>
      <c r="D109" s="22">
        <v>2601</v>
      </c>
      <c r="E109" s="30">
        <f t="shared" si="3"/>
        <v>7.5948552263212781</v>
      </c>
      <c r="F109" s="31"/>
      <c r="G109" s="22">
        <v>1612968300</v>
      </c>
      <c r="H109" s="22">
        <v>574</v>
      </c>
      <c r="I109" s="31"/>
    </row>
    <row r="110" spans="1:9" x14ac:dyDescent="0.25">
      <c r="A110" s="22" t="s">
        <v>99</v>
      </c>
      <c r="B110" s="22">
        <v>1612970100</v>
      </c>
      <c r="C110" s="24">
        <f t="shared" si="2"/>
        <v>2.0625</v>
      </c>
      <c r="D110" s="22">
        <v>2587</v>
      </c>
      <c r="E110" s="30">
        <f t="shared" si="3"/>
        <v>7.5877878522802886</v>
      </c>
      <c r="F110" s="31"/>
      <c r="G110" s="22">
        <v>1612970100</v>
      </c>
      <c r="H110" s="22">
        <v>604</v>
      </c>
      <c r="I110" s="31"/>
    </row>
    <row r="111" spans="1:9" x14ac:dyDescent="0.25">
      <c r="A111" s="22" t="s">
        <v>100</v>
      </c>
      <c r="B111" s="22">
        <v>1612971900</v>
      </c>
      <c r="C111" s="24">
        <f t="shared" si="2"/>
        <v>2.0833333333333335</v>
      </c>
      <c r="D111" s="22">
        <v>2580</v>
      </c>
      <c r="E111" s="30">
        <f t="shared" si="3"/>
        <v>7.5842353461629459</v>
      </c>
      <c r="F111" s="31"/>
      <c r="G111" s="22">
        <v>1612971900</v>
      </c>
      <c r="H111" s="22">
        <v>618</v>
      </c>
      <c r="I111" s="31"/>
    </row>
    <row r="112" spans="1:9" x14ac:dyDescent="0.25">
      <c r="A112" s="22" t="s">
        <v>101</v>
      </c>
      <c r="B112" s="22">
        <v>1612973700</v>
      </c>
      <c r="C112" s="24">
        <f t="shared" si="2"/>
        <v>2.1041666666666665</v>
      </c>
      <c r="D112" s="22">
        <v>2568</v>
      </c>
      <c r="E112" s="30">
        <f t="shared" si="3"/>
        <v>7.5781158192869809</v>
      </c>
      <c r="F112" s="31"/>
      <c r="G112" s="22">
        <v>1612973700</v>
      </c>
      <c r="H112" s="22">
        <v>630</v>
      </c>
      <c r="I112" s="31"/>
    </row>
    <row r="113" spans="1:9" x14ac:dyDescent="0.25">
      <c r="A113" s="22" t="s">
        <v>102</v>
      </c>
      <c r="B113" s="22">
        <v>1612975500</v>
      </c>
      <c r="C113" s="24">
        <f t="shared" si="2"/>
        <v>2.125</v>
      </c>
      <c r="D113" s="22">
        <v>2551</v>
      </c>
      <c r="E113" s="30">
        <f t="shared" si="3"/>
        <v>7.5693818791991392</v>
      </c>
      <c r="F113" s="31"/>
      <c r="G113" s="22">
        <v>1612975500</v>
      </c>
      <c r="H113" s="22">
        <v>624</v>
      </c>
      <c r="I113" s="31"/>
    </row>
    <row r="114" spans="1:9" x14ac:dyDescent="0.25">
      <c r="A114" s="22" t="s">
        <v>103</v>
      </c>
      <c r="B114" s="22">
        <v>1612977300</v>
      </c>
      <c r="C114" s="24">
        <f t="shared" si="2"/>
        <v>2.1458333333333335</v>
      </c>
      <c r="D114" s="22">
        <v>2538</v>
      </c>
      <c r="E114" s="30">
        <f t="shared" si="3"/>
        <v>7.5626511314557012</v>
      </c>
      <c r="F114" s="31"/>
      <c r="G114" s="22">
        <v>1612977300</v>
      </c>
      <c r="H114" s="22">
        <v>627</v>
      </c>
      <c r="I114" s="31"/>
    </row>
    <row r="115" spans="1:9" x14ac:dyDescent="0.25">
      <c r="A115" s="22" t="s">
        <v>104</v>
      </c>
      <c r="B115" s="22">
        <v>1612979100</v>
      </c>
      <c r="C115" s="24">
        <f t="shared" si="2"/>
        <v>2.1666666666666665</v>
      </c>
      <c r="D115" s="22">
        <v>2521</v>
      </c>
      <c r="E115" s="30">
        <f t="shared" si="3"/>
        <v>7.5537804684153693</v>
      </c>
      <c r="F115" s="31"/>
      <c r="G115" s="22">
        <v>1612979100</v>
      </c>
      <c r="H115" s="22">
        <v>582</v>
      </c>
      <c r="I115" s="31"/>
    </row>
    <row r="116" spans="1:9" x14ac:dyDescent="0.25">
      <c r="A116" s="22" t="s">
        <v>105</v>
      </c>
      <c r="B116" s="22">
        <v>1612980900</v>
      </c>
      <c r="C116" s="24">
        <f t="shared" si="2"/>
        <v>2.1875</v>
      </c>
      <c r="D116" s="22">
        <v>2557</v>
      </c>
      <c r="E116" s="30">
        <f t="shared" si="3"/>
        <v>7.5724731640950385</v>
      </c>
      <c r="F116" s="31"/>
      <c r="G116" s="22">
        <v>1612980900</v>
      </c>
      <c r="H116" s="22">
        <v>577</v>
      </c>
      <c r="I116" s="31"/>
    </row>
    <row r="117" spans="1:9" x14ac:dyDescent="0.25">
      <c r="A117" s="22" t="s">
        <v>106</v>
      </c>
      <c r="B117" s="22">
        <v>1612982700</v>
      </c>
      <c r="C117" s="24">
        <f t="shared" si="2"/>
        <v>2.2083333333333335</v>
      </c>
      <c r="D117" s="22">
        <v>2506</v>
      </c>
      <c r="E117" s="30">
        <f t="shared" si="3"/>
        <v>7.545887526855303</v>
      </c>
      <c r="F117" s="31"/>
      <c r="G117" s="22">
        <v>1612982700</v>
      </c>
      <c r="H117" s="22">
        <v>598</v>
      </c>
      <c r="I117" s="31"/>
    </row>
    <row r="118" spans="1:9" x14ac:dyDescent="0.25">
      <c r="A118" s="22" t="s">
        <v>107</v>
      </c>
      <c r="B118" s="22">
        <v>1612984500</v>
      </c>
      <c r="C118" s="24">
        <f t="shared" si="2"/>
        <v>2.2291666666666665</v>
      </c>
      <c r="D118" s="22">
        <v>2498</v>
      </c>
      <c r="E118" s="30">
        <f t="shared" si="3"/>
        <v>7.5416523455553595</v>
      </c>
      <c r="F118" s="31"/>
      <c r="G118" s="22">
        <v>1612984500</v>
      </c>
      <c r="H118" s="22">
        <v>630</v>
      </c>
      <c r="I118" s="31"/>
    </row>
    <row r="119" spans="1:9" x14ac:dyDescent="0.25">
      <c r="A119" s="22" t="s">
        <v>108</v>
      </c>
      <c r="B119" s="22">
        <v>1612986300</v>
      </c>
      <c r="C119" s="24">
        <f t="shared" si="2"/>
        <v>2.25</v>
      </c>
      <c r="D119" s="22">
        <v>2509</v>
      </c>
      <c r="E119" s="30">
        <f t="shared" si="3"/>
        <v>7.5474711069179445</v>
      </c>
      <c r="F119" s="31"/>
      <c r="G119" s="22">
        <v>1612986300</v>
      </c>
      <c r="H119" s="22">
        <v>664</v>
      </c>
      <c r="I119" s="31"/>
    </row>
    <row r="120" spans="1:9" x14ac:dyDescent="0.25">
      <c r="A120" s="22" t="s">
        <v>109</v>
      </c>
      <c r="B120" s="22">
        <v>1612988100</v>
      </c>
      <c r="C120" s="24">
        <f t="shared" si="2"/>
        <v>2.2708333333333335</v>
      </c>
      <c r="D120" s="22">
        <v>2477</v>
      </c>
      <c r="E120" s="30">
        <f t="shared" si="3"/>
        <v>7.5304488944322481</v>
      </c>
      <c r="F120" s="31"/>
      <c r="G120" s="22">
        <v>1612988100</v>
      </c>
      <c r="H120" s="22">
        <v>683</v>
      </c>
      <c r="I120" s="31"/>
    </row>
    <row r="121" spans="1:9" x14ac:dyDescent="0.25">
      <c r="A121" s="22" t="s">
        <v>110</v>
      </c>
      <c r="B121" s="22">
        <v>1612989900</v>
      </c>
      <c r="C121" s="24">
        <f t="shared" si="2"/>
        <v>2.2916666666666665</v>
      </c>
      <c r="D121" s="22">
        <v>2484</v>
      </c>
      <c r="E121" s="30">
        <f t="shared" si="3"/>
        <v>7.534197341820537</v>
      </c>
      <c r="F121" s="31"/>
      <c r="G121" s="22">
        <v>1612989900</v>
      </c>
      <c r="H121" s="22">
        <v>702</v>
      </c>
      <c r="I121" s="31"/>
    </row>
    <row r="122" spans="1:9" x14ac:dyDescent="0.25">
      <c r="A122" s="22" t="s">
        <v>111</v>
      </c>
      <c r="B122" s="22">
        <v>1612991700</v>
      </c>
      <c r="C122" s="24">
        <f t="shared" si="2"/>
        <v>2.3125</v>
      </c>
      <c r="D122" s="22">
        <v>2472</v>
      </c>
      <c r="E122" s="30">
        <f t="shared" si="3"/>
        <v>7.5277628032575414</v>
      </c>
      <c r="F122" s="31"/>
      <c r="G122" s="22">
        <v>1612991700</v>
      </c>
      <c r="H122" s="22">
        <v>705</v>
      </c>
      <c r="I122" s="31"/>
    </row>
    <row r="123" spans="1:9" x14ac:dyDescent="0.25">
      <c r="A123" s="22" t="s">
        <v>112</v>
      </c>
      <c r="B123" s="22">
        <v>1612993500</v>
      </c>
      <c r="C123" s="24">
        <f t="shared" si="2"/>
        <v>2.3333333333333335</v>
      </c>
      <c r="D123" s="22">
        <v>2451</v>
      </c>
      <c r="E123" s="30">
        <f t="shared" si="3"/>
        <v>7.5164017621491892</v>
      </c>
      <c r="F123" s="31"/>
      <c r="G123" s="22">
        <v>1612993500</v>
      </c>
      <c r="H123" s="22">
        <v>667</v>
      </c>
      <c r="I123" s="31"/>
    </row>
    <row r="124" spans="1:9" x14ac:dyDescent="0.25">
      <c r="A124" s="22" t="s">
        <v>113</v>
      </c>
      <c r="B124" s="22">
        <v>1612995300</v>
      </c>
      <c r="C124" s="24">
        <f t="shared" si="2"/>
        <v>2.3541666666666665</v>
      </c>
      <c r="D124" s="22">
        <v>2438</v>
      </c>
      <c r="E124" s="30">
        <f t="shared" si="3"/>
        <v>7.5093035005726279</v>
      </c>
      <c r="F124" s="31"/>
      <c r="G124" s="22">
        <v>1612995300</v>
      </c>
      <c r="H124" s="22">
        <v>631</v>
      </c>
      <c r="I124" s="31"/>
    </row>
    <row r="125" spans="1:9" x14ac:dyDescent="0.25">
      <c r="A125" s="22" t="s">
        <v>114</v>
      </c>
      <c r="B125" s="22">
        <v>1612997100</v>
      </c>
      <c r="C125" s="24">
        <f t="shared" si="2"/>
        <v>2.375</v>
      </c>
      <c r="D125" s="22">
        <v>2419</v>
      </c>
      <c r="E125" s="30">
        <f t="shared" si="3"/>
        <v>7.4988376343396537</v>
      </c>
      <c r="F125" s="31"/>
      <c r="G125" s="22">
        <v>1612997100</v>
      </c>
      <c r="H125" s="22">
        <v>605</v>
      </c>
      <c r="I125" s="31"/>
    </row>
    <row r="126" spans="1:9" x14ac:dyDescent="0.25">
      <c r="A126" s="22" t="s">
        <v>115</v>
      </c>
      <c r="B126" s="22">
        <v>1612998900</v>
      </c>
      <c r="C126" s="24">
        <f t="shared" si="2"/>
        <v>2.3958333333333335</v>
      </c>
      <c r="D126" s="22">
        <v>2404</v>
      </c>
      <c r="E126" s="30">
        <f t="shared" si="3"/>
        <v>7.4904970335779009</v>
      </c>
      <c r="F126" s="31"/>
      <c r="G126" s="22">
        <v>1612998900</v>
      </c>
      <c r="H126" s="22">
        <v>594</v>
      </c>
      <c r="I126" s="31"/>
    </row>
    <row r="127" spans="1:9" x14ac:dyDescent="0.25">
      <c r="A127" s="22" t="s">
        <v>116</v>
      </c>
      <c r="B127" s="22">
        <v>1613000700</v>
      </c>
      <c r="C127" s="24">
        <f t="shared" si="2"/>
        <v>2.4166666666666665</v>
      </c>
      <c r="D127" s="22">
        <v>2392</v>
      </c>
      <c r="E127" s="30">
        <f t="shared" si="3"/>
        <v>7.4837741008423144</v>
      </c>
      <c r="F127" s="31"/>
      <c r="G127" s="22">
        <v>1613000700</v>
      </c>
      <c r="H127" s="22">
        <v>595</v>
      </c>
      <c r="I127" s="31"/>
    </row>
    <row r="128" spans="1:9" x14ac:dyDescent="0.25">
      <c r="A128" s="22" t="s">
        <v>117</v>
      </c>
      <c r="B128" s="22">
        <v>1613002500</v>
      </c>
      <c r="C128" s="24">
        <f t="shared" si="2"/>
        <v>2.4375</v>
      </c>
      <c r="D128" s="22">
        <v>2383</v>
      </c>
      <c r="E128" s="30">
        <f t="shared" si="3"/>
        <v>7.4787020730459277</v>
      </c>
      <c r="F128" s="31"/>
      <c r="G128" s="22">
        <v>1613002500</v>
      </c>
      <c r="H128" s="22">
        <v>582</v>
      </c>
      <c r="I128" s="31"/>
    </row>
    <row r="129" spans="1:9" x14ac:dyDescent="0.25">
      <c r="A129" s="22" t="s">
        <v>118</v>
      </c>
      <c r="B129" s="22">
        <v>1613004300</v>
      </c>
      <c r="C129" s="24">
        <f t="shared" si="2"/>
        <v>2.4583333333333335</v>
      </c>
      <c r="D129" s="22">
        <v>2365</v>
      </c>
      <c r="E129" s="30">
        <f t="shared" si="3"/>
        <v>7.4684801824703095</v>
      </c>
      <c r="F129" s="31"/>
      <c r="G129" s="22">
        <v>1613004300</v>
      </c>
      <c r="H129" s="22">
        <v>592</v>
      </c>
      <c r="I129" s="31"/>
    </row>
    <row r="130" spans="1:9" x14ac:dyDescent="0.25">
      <c r="A130" s="22" t="s">
        <v>119</v>
      </c>
      <c r="B130" s="22">
        <v>1613006100</v>
      </c>
      <c r="C130" s="24">
        <f t="shared" si="2"/>
        <v>2.4791666666666665</v>
      </c>
      <c r="D130" s="22">
        <v>2355</v>
      </c>
      <c r="E130" s="30">
        <f t="shared" si="3"/>
        <v>7.4627558784347752</v>
      </c>
      <c r="F130" s="31"/>
      <c r="G130" s="22">
        <v>1613006100</v>
      </c>
      <c r="H130" s="22">
        <v>606</v>
      </c>
      <c r="I130" s="31"/>
    </row>
    <row r="131" spans="1:9" x14ac:dyDescent="0.25">
      <c r="A131" s="22" t="s">
        <v>120</v>
      </c>
      <c r="B131" s="22">
        <v>1613007900</v>
      </c>
      <c r="C131" s="24">
        <f t="shared" si="2"/>
        <v>2.5</v>
      </c>
      <c r="D131" s="22">
        <v>2362</v>
      </c>
      <c r="E131" s="30">
        <f t="shared" si="3"/>
        <v>7.4667663292351572</v>
      </c>
      <c r="F131" s="31"/>
      <c r="G131" s="22">
        <v>1613007900</v>
      </c>
      <c r="H131" s="22">
        <v>626</v>
      </c>
      <c r="I131" s="31"/>
    </row>
    <row r="132" spans="1:9" x14ac:dyDescent="0.25">
      <c r="A132" s="22" t="s">
        <v>121</v>
      </c>
      <c r="B132" s="22">
        <v>1613009700</v>
      </c>
      <c r="C132" s="24">
        <f t="shared" si="2"/>
        <v>2.5208333333333335</v>
      </c>
      <c r="D132" s="22">
        <v>2325</v>
      </c>
      <c r="E132" s="30">
        <f t="shared" si="3"/>
        <v>7.4453836945544856</v>
      </c>
      <c r="F132" s="31"/>
      <c r="G132" s="22">
        <v>1613009700</v>
      </c>
      <c r="H132" s="22">
        <v>648</v>
      </c>
      <c r="I132" s="31"/>
    </row>
    <row r="133" spans="1:9" x14ac:dyDescent="0.25">
      <c r="A133" s="22" t="s">
        <v>122</v>
      </c>
      <c r="B133" s="22">
        <v>1613011500</v>
      </c>
      <c r="C133" s="24">
        <f t="shared" si="2"/>
        <v>2.5416666666666665</v>
      </c>
      <c r="D133" s="22">
        <v>2339</v>
      </c>
      <c r="E133" s="30">
        <f t="shared" si="3"/>
        <v>7.4535282841647819</v>
      </c>
      <c r="F133" s="31"/>
      <c r="G133" s="22">
        <v>1613011500</v>
      </c>
      <c r="H133" s="22">
        <v>662</v>
      </c>
      <c r="I133" s="31"/>
    </row>
    <row r="134" spans="1:9" x14ac:dyDescent="0.25">
      <c r="A134" s="22" t="s">
        <v>123</v>
      </c>
      <c r="B134" s="22">
        <v>1613013300</v>
      </c>
      <c r="C134" s="24">
        <f t="shared" si="2"/>
        <v>2.5625</v>
      </c>
      <c r="D134" s="22">
        <v>2331</v>
      </c>
      <c r="E134" s="30">
        <f t="shared" si="3"/>
        <v>7.4488823586602768</v>
      </c>
      <c r="F134" s="31"/>
      <c r="G134" s="22">
        <v>1613013300</v>
      </c>
      <c r="H134" s="22">
        <v>659</v>
      </c>
      <c r="I134" s="31"/>
    </row>
    <row r="135" spans="1:9" x14ac:dyDescent="0.25">
      <c r="A135" s="22" t="s">
        <v>124</v>
      </c>
      <c r="B135" s="22">
        <v>1613015100</v>
      </c>
      <c r="C135" s="24">
        <f t="shared" si="2"/>
        <v>2.5833333333333335</v>
      </c>
      <c r="D135" s="22">
        <v>2320</v>
      </c>
      <c r="E135" s="30">
        <f t="shared" si="3"/>
        <v>7.4424587614594175</v>
      </c>
      <c r="F135" s="31"/>
      <c r="G135" s="22">
        <v>1613015100</v>
      </c>
      <c r="H135" s="22">
        <v>659</v>
      </c>
      <c r="I135" s="31"/>
    </row>
    <row r="136" spans="1:9" x14ac:dyDescent="0.25">
      <c r="A136" s="22" t="s">
        <v>125</v>
      </c>
      <c r="B136" s="22">
        <v>1613016900</v>
      </c>
      <c r="C136" s="24">
        <f t="shared" si="2"/>
        <v>2.6041666666666665</v>
      </c>
      <c r="D136" s="22">
        <v>2313</v>
      </c>
      <c r="E136" s="30">
        <f t="shared" si="3"/>
        <v>7.4383494288661085</v>
      </c>
      <c r="F136" s="31"/>
      <c r="G136" s="22">
        <v>1613016900</v>
      </c>
      <c r="H136" s="22">
        <v>663</v>
      </c>
      <c r="I136" s="31"/>
    </row>
    <row r="137" spans="1:9" x14ac:dyDescent="0.25">
      <c r="A137" s="22" t="s">
        <v>126</v>
      </c>
      <c r="B137" s="22">
        <v>1613018700</v>
      </c>
      <c r="C137" s="24">
        <f t="shared" si="2"/>
        <v>2.625</v>
      </c>
      <c r="D137" s="22">
        <v>2294</v>
      </c>
      <c r="E137" s="30">
        <f t="shared" si="3"/>
        <v>7.4271096467851114</v>
      </c>
      <c r="F137" s="31"/>
      <c r="G137" s="22">
        <v>1613018700</v>
      </c>
      <c r="H137" s="22">
        <v>655</v>
      </c>
      <c r="I137" s="31"/>
    </row>
    <row r="138" spans="1:9" x14ac:dyDescent="0.25">
      <c r="A138" s="22" t="s">
        <v>127</v>
      </c>
      <c r="B138" s="22">
        <v>1613020500</v>
      </c>
      <c r="C138" s="24">
        <f t="shared" si="2"/>
        <v>2.6458333333333335</v>
      </c>
      <c r="D138" s="22">
        <v>2275</v>
      </c>
      <c r="E138" s="30">
        <f t="shared" si="3"/>
        <v>7.4157420945336012</v>
      </c>
      <c r="F138" s="31"/>
      <c r="G138" s="22">
        <v>1613020500</v>
      </c>
      <c r="H138" s="22">
        <v>673</v>
      </c>
      <c r="I138" s="31"/>
    </row>
    <row r="139" spans="1:9" x14ac:dyDescent="0.25">
      <c r="A139" s="22" t="s">
        <v>128</v>
      </c>
      <c r="B139" s="22">
        <v>1613022300</v>
      </c>
      <c r="C139" s="24">
        <f t="shared" si="2"/>
        <v>2.6666666666666665</v>
      </c>
      <c r="D139" s="22">
        <v>2276</v>
      </c>
      <c r="E139" s="30">
        <f t="shared" si="3"/>
        <v>7.4163436192861747</v>
      </c>
      <c r="F139" s="31"/>
      <c r="G139" s="22">
        <v>1613022300</v>
      </c>
      <c r="H139" s="22">
        <v>676</v>
      </c>
      <c r="I139" s="31"/>
    </row>
    <row r="140" spans="1:9" x14ac:dyDescent="0.25">
      <c r="A140" s="22" t="s">
        <v>129</v>
      </c>
      <c r="B140" s="22">
        <v>1613024100</v>
      </c>
      <c r="C140" s="24">
        <f t="shared" ref="C140:C203" si="4">(B140-B$11)/3600/24</f>
        <v>2.6875</v>
      </c>
      <c r="D140" s="22">
        <v>2260</v>
      </c>
      <c r="E140" s="30">
        <f t="shared" ref="E140:E203" si="5">LN(D140-H$7)</f>
        <v>7.4066755316137378</v>
      </c>
      <c r="F140" s="31"/>
      <c r="G140" s="22">
        <v>1613024100</v>
      </c>
      <c r="H140" s="22">
        <v>696</v>
      </c>
      <c r="I140" s="31"/>
    </row>
    <row r="141" spans="1:9" x14ac:dyDescent="0.25">
      <c r="A141" s="22" t="s">
        <v>130</v>
      </c>
      <c r="B141" s="22">
        <v>1613025900</v>
      </c>
      <c r="C141" s="24">
        <f t="shared" si="4"/>
        <v>2.7083333333333335</v>
      </c>
      <c r="D141" s="22">
        <v>2241</v>
      </c>
      <c r="E141" s="30">
        <f t="shared" si="5"/>
        <v>7.3950719371972191</v>
      </c>
      <c r="F141" s="31"/>
      <c r="G141" s="22">
        <v>1613025900</v>
      </c>
      <c r="H141" s="22">
        <v>693</v>
      </c>
      <c r="I141" s="31"/>
    </row>
    <row r="142" spans="1:9" x14ac:dyDescent="0.25">
      <c r="A142" s="22" t="s">
        <v>131</v>
      </c>
      <c r="B142" s="22">
        <v>1613027700</v>
      </c>
      <c r="C142" s="24">
        <f t="shared" si="4"/>
        <v>2.7291666666666665</v>
      </c>
      <c r="D142" s="22">
        <v>2245</v>
      </c>
      <c r="E142" s="30">
        <f t="shared" si="5"/>
        <v>7.3975260134381919</v>
      </c>
      <c r="F142" s="31"/>
      <c r="G142" s="22">
        <v>1613027700</v>
      </c>
      <c r="H142" s="22">
        <v>675</v>
      </c>
      <c r="I142" s="31"/>
    </row>
    <row r="143" spans="1:9" x14ac:dyDescent="0.25">
      <c r="A143" s="22" t="s">
        <v>132</v>
      </c>
      <c r="B143" s="22">
        <v>1613029500</v>
      </c>
      <c r="C143" s="24">
        <f t="shared" si="4"/>
        <v>2.75</v>
      </c>
      <c r="D143" s="22">
        <v>2224</v>
      </c>
      <c r="E143" s="30">
        <f t="shared" si="5"/>
        <v>7.3845743980388328</v>
      </c>
      <c r="F143" s="31"/>
      <c r="G143" s="22">
        <v>1613029500</v>
      </c>
      <c r="H143" s="22">
        <v>667</v>
      </c>
      <c r="I143" s="31"/>
    </row>
    <row r="144" spans="1:9" x14ac:dyDescent="0.25">
      <c r="A144" s="22" t="s">
        <v>133</v>
      </c>
      <c r="B144" s="22">
        <v>1613031300</v>
      </c>
      <c r="C144" s="24">
        <f t="shared" si="4"/>
        <v>2.7708333333333335</v>
      </c>
      <c r="D144" s="22">
        <v>2193</v>
      </c>
      <c r="E144" s="30">
        <f t="shared" si="5"/>
        <v>7.3651434348323974</v>
      </c>
      <c r="F144" s="31"/>
      <c r="G144" s="22">
        <v>1613031300</v>
      </c>
      <c r="H144" s="22">
        <v>658</v>
      </c>
      <c r="I144" s="31"/>
    </row>
    <row r="145" spans="1:9" x14ac:dyDescent="0.25">
      <c r="A145" s="22" t="s">
        <v>134</v>
      </c>
      <c r="B145" s="22">
        <v>1613033100</v>
      </c>
      <c r="C145" s="24">
        <f t="shared" si="4"/>
        <v>2.7916666666666665</v>
      </c>
      <c r="D145" s="22">
        <v>2177</v>
      </c>
      <c r="E145" s="30">
        <f t="shared" si="5"/>
        <v>7.3549648545522563</v>
      </c>
      <c r="F145" s="31"/>
      <c r="G145" s="22">
        <v>1613033100</v>
      </c>
      <c r="H145" s="22">
        <v>644</v>
      </c>
      <c r="I145" s="31"/>
    </row>
    <row r="146" spans="1:9" x14ac:dyDescent="0.25">
      <c r="A146" s="22" t="s">
        <v>135</v>
      </c>
      <c r="B146" s="22">
        <v>1613034900</v>
      </c>
      <c r="C146" s="24">
        <f t="shared" si="4"/>
        <v>2.8125</v>
      </c>
      <c r="D146" s="22">
        <v>2155</v>
      </c>
      <c r="E146" s="30">
        <f t="shared" si="5"/>
        <v>7.3407979587249468</v>
      </c>
      <c r="F146" s="31"/>
      <c r="G146" s="22">
        <v>1613034900</v>
      </c>
      <c r="H146" s="22">
        <v>629</v>
      </c>
      <c r="I146" s="31"/>
    </row>
    <row r="147" spans="1:9" x14ac:dyDescent="0.25">
      <c r="A147" s="22" t="s">
        <v>136</v>
      </c>
      <c r="B147" s="22">
        <v>1613036700</v>
      </c>
      <c r="C147" s="24">
        <f t="shared" si="4"/>
        <v>2.8333333333333335</v>
      </c>
      <c r="D147" s="22">
        <v>2135</v>
      </c>
      <c r="E147" s="30">
        <f t="shared" si="5"/>
        <v>7.3277424489876353</v>
      </c>
      <c r="F147" s="31"/>
      <c r="G147" s="22">
        <v>1613036700</v>
      </c>
      <c r="H147" s="22">
        <v>599</v>
      </c>
      <c r="I147" s="31"/>
    </row>
    <row r="148" spans="1:9" x14ac:dyDescent="0.25">
      <c r="A148" s="22" t="s">
        <v>137</v>
      </c>
      <c r="B148" s="22">
        <v>1613038500</v>
      </c>
      <c r="C148" s="24">
        <f t="shared" si="4"/>
        <v>2.8541666666666665</v>
      </c>
      <c r="D148" s="22">
        <v>2115</v>
      </c>
      <c r="E148" s="30">
        <f t="shared" si="5"/>
        <v>7.3145142356974207</v>
      </c>
      <c r="F148" s="31"/>
      <c r="G148" s="22">
        <v>1613038500</v>
      </c>
      <c r="H148" s="22">
        <v>578</v>
      </c>
      <c r="I148" s="31"/>
    </row>
    <row r="149" spans="1:9" x14ac:dyDescent="0.25">
      <c r="A149" s="22" t="s">
        <v>138</v>
      </c>
      <c r="B149" s="22">
        <v>1613040300</v>
      </c>
      <c r="C149" s="24">
        <f t="shared" si="4"/>
        <v>2.875</v>
      </c>
      <c r="D149" s="22">
        <v>2117</v>
      </c>
      <c r="E149" s="30">
        <f t="shared" si="5"/>
        <v>7.3158449592094161</v>
      </c>
      <c r="F149" s="31"/>
      <c r="G149" s="22">
        <v>1613040300</v>
      </c>
      <c r="H149" s="22">
        <v>558</v>
      </c>
      <c r="I149" s="31"/>
    </row>
    <row r="150" spans="1:9" x14ac:dyDescent="0.25">
      <c r="A150" s="22" t="s">
        <v>139</v>
      </c>
      <c r="B150" s="22">
        <v>1613042100</v>
      </c>
      <c r="C150" s="24">
        <f t="shared" si="4"/>
        <v>2.8958333333333335</v>
      </c>
      <c r="D150" s="22">
        <v>2094</v>
      </c>
      <c r="E150" s="30">
        <f t="shared" si="5"/>
        <v>7.3004336703453774</v>
      </c>
      <c r="F150" s="31"/>
      <c r="G150" s="22">
        <v>1613042100</v>
      </c>
      <c r="H150" s="22">
        <v>543</v>
      </c>
      <c r="I150" s="31"/>
    </row>
    <row r="151" spans="1:9" x14ac:dyDescent="0.25">
      <c r="A151" s="22" t="s">
        <v>140</v>
      </c>
      <c r="B151" s="22">
        <v>1613043900</v>
      </c>
      <c r="C151" s="24">
        <f t="shared" si="4"/>
        <v>2.9166666666666665</v>
      </c>
      <c r="D151" s="22">
        <v>2084</v>
      </c>
      <c r="E151" s="30">
        <f t="shared" si="5"/>
        <v>7.2936583105696089</v>
      </c>
      <c r="F151" s="31"/>
      <c r="G151" s="22">
        <v>1613043900</v>
      </c>
      <c r="H151" s="22">
        <v>523</v>
      </c>
      <c r="I151" s="31"/>
    </row>
    <row r="152" spans="1:9" x14ac:dyDescent="0.25">
      <c r="A152" s="22" t="s">
        <v>141</v>
      </c>
      <c r="B152" s="22">
        <v>1613045700</v>
      </c>
      <c r="C152" s="24">
        <f t="shared" si="4"/>
        <v>2.9375</v>
      </c>
      <c r="D152" s="22">
        <v>2079</v>
      </c>
      <c r="E152" s="30">
        <f t="shared" si="5"/>
        <v>7.2902533379986325</v>
      </c>
      <c r="F152" s="31"/>
      <c r="G152" s="22">
        <v>1613045700</v>
      </c>
      <c r="H152" s="22">
        <v>511</v>
      </c>
      <c r="I152" s="31"/>
    </row>
    <row r="153" spans="1:9" x14ac:dyDescent="0.25">
      <c r="A153" s="22" t="s">
        <v>142</v>
      </c>
      <c r="B153" s="22">
        <v>1613047500</v>
      </c>
      <c r="C153" s="24">
        <f t="shared" si="4"/>
        <v>2.9583333333333335</v>
      </c>
      <c r="D153" s="22">
        <v>2047</v>
      </c>
      <c r="E153" s="30">
        <f t="shared" si="5"/>
        <v>7.2681825942514102</v>
      </c>
      <c r="F153" s="31"/>
      <c r="G153" s="22">
        <v>1613047500</v>
      </c>
      <c r="H153" s="22">
        <v>508</v>
      </c>
      <c r="I153" s="31"/>
    </row>
    <row r="154" spans="1:9" x14ac:dyDescent="0.25">
      <c r="A154" s="22" t="s">
        <v>143</v>
      </c>
      <c r="B154" s="22">
        <v>1613049300</v>
      </c>
      <c r="C154" s="24">
        <f t="shared" si="4"/>
        <v>2.9791666666666665</v>
      </c>
      <c r="D154" s="22">
        <v>2044</v>
      </c>
      <c r="E154" s="30">
        <f t="shared" si="5"/>
        <v>7.2660882678941503</v>
      </c>
      <c r="F154" s="31"/>
      <c r="G154" s="22">
        <v>1613049300</v>
      </c>
      <c r="H154" s="22">
        <v>518</v>
      </c>
      <c r="I154" s="31"/>
    </row>
    <row r="155" spans="1:9" x14ac:dyDescent="0.25">
      <c r="A155" s="22" t="s">
        <v>144</v>
      </c>
      <c r="B155" s="22">
        <v>1613051100</v>
      </c>
      <c r="C155" s="24">
        <f t="shared" si="4"/>
        <v>3</v>
      </c>
      <c r="D155" s="22">
        <v>2016</v>
      </c>
      <c r="E155" s="30">
        <f t="shared" si="5"/>
        <v>7.2463267599227121</v>
      </c>
      <c r="F155" s="31"/>
      <c r="G155" s="22">
        <v>1613051100</v>
      </c>
      <c r="H155" s="22">
        <v>521</v>
      </c>
      <c r="I155" s="31"/>
    </row>
    <row r="156" spans="1:9" x14ac:dyDescent="0.25">
      <c r="A156" s="22" t="s">
        <v>145</v>
      </c>
      <c r="B156" s="22">
        <v>1613052900</v>
      </c>
      <c r="C156" s="24">
        <f t="shared" si="4"/>
        <v>3.0208333333333335</v>
      </c>
      <c r="D156" s="22">
        <v>2036</v>
      </c>
      <c r="E156" s="30">
        <f t="shared" si="5"/>
        <v>7.2604818586693654</v>
      </c>
      <c r="F156" s="31"/>
      <c r="G156" s="22">
        <v>1613052900</v>
      </c>
      <c r="H156" s="22">
        <v>537</v>
      </c>
      <c r="I156" s="31"/>
    </row>
    <row r="157" spans="1:9" x14ac:dyDescent="0.25">
      <c r="A157" s="22" t="s">
        <v>146</v>
      </c>
      <c r="B157" s="22">
        <v>1613054700</v>
      </c>
      <c r="C157" s="24">
        <f t="shared" si="4"/>
        <v>3.0416666666666665</v>
      </c>
      <c r="D157" s="22">
        <v>2038</v>
      </c>
      <c r="E157" s="30">
        <f t="shared" si="5"/>
        <v>7.2618864104615604</v>
      </c>
      <c r="F157" s="31"/>
      <c r="G157" s="22">
        <v>1613054700</v>
      </c>
      <c r="H157" s="22">
        <v>568</v>
      </c>
      <c r="I157" s="31"/>
    </row>
    <row r="158" spans="1:9" x14ac:dyDescent="0.25">
      <c r="A158" s="22" t="s">
        <v>147</v>
      </c>
      <c r="B158" s="22">
        <v>1613056500</v>
      </c>
      <c r="C158" s="24">
        <f t="shared" si="4"/>
        <v>3.0625</v>
      </c>
      <c r="D158" s="22">
        <v>2030</v>
      </c>
      <c r="E158" s="30">
        <f t="shared" si="5"/>
        <v>7.2562563277638255</v>
      </c>
      <c r="F158" s="31"/>
      <c r="G158" s="22">
        <v>1613056500</v>
      </c>
      <c r="H158" s="22">
        <v>570</v>
      </c>
      <c r="I158" s="31"/>
    </row>
    <row r="159" spans="1:9" x14ac:dyDescent="0.25">
      <c r="A159" s="22" t="s">
        <v>148</v>
      </c>
      <c r="B159" s="22">
        <v>1613058300</v>
      </c>
      <c r="C159" s="24">
        <f t="shared" si="4"/>
        <v>3.0833333333333335</v>
      </c>
      <c r="D159" s="22">
        <v>2038</v>
      </c>
      <c r="E159" s="30">
        <f t="shared" si="5"/>
        <v>7.2618864104615604</v>
      </c>
      <c r="F159" s="31"/>
      <c r="G159" s="22">
        <v>1613058300</v>
      </c>
      <c r="H159" s="22">
        <v>593</v>
      </c>
      <c r="I159" s="31"/>
    </row>
    <row r="160" spans="1:9" x14ac:dyDescent="0.25">
      <c r="A160" s="22" t="s">
        <v>149</v>
      </c>
      <c r="B160" s="22">
        <v>1613060100</v>
      </c>
      <c r="C160" s="24">
        <f t="shared" si="4"/>
        <v>3.1041666666666665</v>
      </c>
      <c r="D160" s="22">
        <v>2025</v>
      </c>
      <c r="E160" s="30">
        <f t="shared" si="5"/>
        <v>7.2527213612510959</v>
      </c>
      <c r="F160" s="31"/>
      <c r="G160" s="22">
        <v>1613060100</v>
      </c>
      <c r="H160" s="22">
        <v>615</v>
      </c>
      <c r="I160" s="31"/>
    </row>
    <row r="161" spans="1:9" x14ac:dyDescent="0.25">
      <c r="A161" s="22" t="s">
        <v>150</v>
      </c>
      <c r="B161" s="22">
        <v>1613061900</v>
      </c>
      <c r="C161" s="24">
        <f t="shared" si="4"/>
        <v>3.125</v>
      </c>
      <c r="D161" s="22">
        <v>2016</v>
      </c>
      <c r="E161" s="30">
        <f t="shared" si="5"/>
        <v>7.2463267599227121</v>
      </c>
      <c r="F161" s="31"/>
      <c r="G161" s="22">
        <v>1613061900</v>
      </c>
      <c r="H161" s="22">
        <v>651</v>
      </c>
      <c r="I161" s="31"/>
    </row>
    <row r="162" spans="1:9" x14ac:dyDescent="0.25">
      <c r="A162" s="22" t="s">
        <v>151</v>
      </c>
      <c r="B162" s="22">
        <v>1613063700</v>
      </c>
      <c r="C162" s="24">
        <f t="shared" si="4"/>
        <v>3.1458333333333335</v>
      </c>
      <c r="D162" s="22">
        <v>2011</v>
      </c>
      <c r="E162" s="30">
        <f t="shared" si="5"/>
        <v>7.2427564548277532</v>
      </c>
      <c r="F162" s="31"/>
      <c r="G162" s="22">
        <v>1613063700</v>
      </c>
      <c r="H162" s="22">
        <v>629</v>
      </c>
      <c r="I162" s="31"/>
    </row>
    <row r="163" spans="1:9" x14ac:dyDescent="0.25">
      <c r="A163" s="22" t="s">
        <v>152</v>
      </c>
      <c r="B163" s="22">
        <v>1613065500</v>
      </c>
      <c r="C163" s="24">
        <f t="shared" si="4"/>
        <v>3.1666666666666665</v>
      </c>
      <c r="D163" s="22">
        <v>2014</v>
      </c>
      <c r="E163" s="30">
        <f t="shared" si="5"/>
        <v>7.2449001671693427</v>
      </c>
      <c r="F163" s="31"/>
      <c r="G163" s="22">
        <v>1613065500</v>
      </c>
      <c r="H163" s="22">
        <v>566</v>
      </c>
      <c r="I163" s="31"/>
    </row>
    <row r="164" spans="1:9" x14ac:dyDescent="0.25">
      <c r="A164" s="22" t="s">
        <v>153</v>
      </c>
      <c r="B164" s="22">
        <v>1613067300</v>
      </c>
      <c r="C164" s="24">
        <f t="shared" si="4"/>
        <v>3.1875</v>
      </c>
      <c r="D164" s="22">
        <v>2020</v>
      </c>
      <c r="E164" s="30">
        <f t="shared" si="5"/>
        <v>7.2491738544073652</v>
      </c>
      <c r="F164" s="31"/>
      <c r="G164" s="22">
        <v>1613067300</v>
      </c>
      <c r="H164" s="22">
        <v>577</v>
      </c>
      <c r="I164" s="31"/>
    </row>
    <row r="165" spans="1:9" x14ac:dyDescent="0.25">
      <c r="A165" s="22" t="s">
        <v>154</v>
      </c>
      <c r="B165" s="22">
        <v>1613069100</v>
      </c>
      <c r="C165" s="24">
        <f t="shared" si="4"/>
        <v>3.2083333333333335</v>
      </c>
      <c r="D165" s="22">
        <v>2004</v>
      </c>
      <c r="E165" s="30">
        <f t="shared" si="5"/>
        <v>7.237736515271739</v>
      </c>
      <c r="F165" s="31"/>
      <c r="G165" s="22">
        <v>1613069100</v>
      </c>
      <c r="H165" s="22">
        <v>602</v>
      </c>
      <c r="I165" s="31"/>
    </row>
    <row r="166" spans="1:9" x14ac:dyDescent="0.25">
      <c r="A166" s="22" t="s">
        <v>155</v>
      </c>
      <c r="B166" s="22">
        <v>1613070900</v>
      </c>
      <c r="C166" s="24">
        <f t="shared" si="4"/>
        <v>3.2291666666666665</v>
      </c>
      <c r="D166" s="22">
        <v>2012</v>
      </c>
      <c r="E166" s="30">
        <f t="shared" si="5"/>
        <v>7.2434715363412412</v>
      </c>
      <c r="F166" s="31"/>
      <c r="G166" s="22">
        <v>1613070900</v>
      </c>
      <c r="H166" s="22">
        <v>635</v>
      </c>
      <c r="I166" s="31"/>
    </row>
    <row r="167" spans="1:9" x14ac:dyDescent="0.25">
      <c r="A167" s="22" t="s">
        <v>156</v>
      </c>
      <c r="B167" s="22">
        <v>1613072700</v>
      </c>
      <c r="C167" s="24">
        <f t="shared" si="4"/>
        <v>3.25</v>
      </c>
      <c r="D167" s="22">
        <v>1988</v>
      </c>
      <c r="E167" s="30">
        <f t="shared" si="5"/>
        <v>7.2261668484740698</v>
      </c>
      <c r="F167" s="31"/>
      <c r="G167" s="22">
        <v>1613072700</v>
      </c>
      <c r="H167" s="22">
        <v>652</v>
      </c>
      <c r="I167" s="31"/>
    </row>
    <row r="168" spans="1:9" x14ac:dyDescent="0.25">
      <c r="A168" s="22" t="s">
        <v>157</v>
      </c>
      <c r="B168" s="22">
        <v>1613074500</v>
      </c>
      <c r="C168" s="24">
        <f t="shared" si="4"/>
        <v>3.2708333333333335</v>
      </c>
      <c r="D168" s="22">
        <v>1978</v>
      </c>
      <c r="E168" s="30">
        <f t="shared" si="5"/>
        <v>7.2188672371095137</v>
      </c>
      <c r="F168" s="31"/>
      <c r="G168" s="22">
        <v>1613074500</v>
      </c>
      <c r="H168" s="22">
        <v>618</v>
      </c>
      <c r="I168" s="31"/>
    </row>
    <row r="169" spans="1:9" x14ac:dyDescent="0.25">
      <c r="A169" s="22" t="s">
        <v>158</v>
      </c>
      <c r="B169" s="22">
        <v>1613076300</v>
      </c>
      <c r="C169" s="24">
        <f t="shared" si="4"/>
        <v>3.2916666666666665</v>
      </c>
      <c r="D169" s="22">
        <v>1976</v>
      </c>
      <c r="E169" s="30">
        <f t="shared" si="5"/>
        <v>7.2174008988664982</v>
      </c>
      <c r="F169" s="31"/>
      <c r="G169" s="22">
        <v>1613076300</v>
      </c>
      <c r="H169" s="22">
        <v>652</v>
      </c>
      <c r="I169" s="31"/>
    </row>
    <row r="170" spans="1:9" x14ac:dyDescent="0.25">
      <c r="A170" s="22" t="s">
        <v>159</v>
      </c>
      <c r="B170" s="22">
        <v>1613078100</v>
      </c>
      <c r="C170" s="24">
        <f t="shared" si="4"/>
        <v>3.3125</v>
      </c>
      <c r="D170" s="22">
        <v>1969</v>
      </c>
      <c r="E170" s="30">
        <f t="shared" si="5"/>
        <v>7.2122517161008561</v>
      </c>
      <c r="F170" s="31"/>
      <c r="G170" s="22">
        <v>1613078100</v>
      </c>
      <c r="H170" s="22">
        <v>679</v>
      </c>
      <c r="I170" s="31"/>
    </row>
    <row r="171" spans="1:9" x14ac:dyDescent="0.25">
      <c r="A171" s="22" t="s">
        <v>160</v>
      </c>
      <c r="B171" s="22">
        <v>1613079900</v>
      </c>
      <c r="C171" s="24">
        <f t="shared" si="4"/>
        <v>3.3333333333333335</v>
      </c>
      <c r="D171" s="22">
        <v>1954</v>
      </c>
      <c r="E171" s="30">
        <f t="shared" si="5"/>
        <v>7.2011276526570978</v>
      </c>
      <c r="F171" s="31"/>
      <c r="G171" s="22">
        <v>1613079900</v>
      </c>
      <c r="H171" s="22">
        <v>632</v>
      </c>
      <c r="I171" s="31"/>
    </row>
    <row r="172" spans="1:9" x14ac:dyDescent="0.25">
      <c r="A172" s="22" t="s">
        <v>161</v>
      </c>
      <c r="B172" s="22">
        <v>1613081700</v>
      </c>
      <c r="C172" s="24">
        <f t="shared" si="4"/>
        <v>3.3541666666666665</v>
      </c>
      <c r="D172" s="22">
        <v>1937</v>
      </c>
      <c r="E172" s="30">
        <f t="shared" si="5"/>
        <v>7.1883689507842243</v>
      </c>
      <c r="F172" s="31"/>
      <c r="G172" s="22">
        <v>1613081700</v>
      </c>
      <c r="H172" s="22">
        <v>590</v>
      </c>
      <c r="I172" s="31"/>
    </row>
    <row r="173" spans="1:9" x14ac:dyDescent="0.25">
      <c r="A173" s="22" t="s">
        <v>162</v>
      </c>
      <c r="B173" s="22">
        <v>1613083500</v>
      </c>
      <c r="C173" s="24">
        <f t="shared" si="4"/>
        <v>3.375</v>
      </c>
      <c r="D173" s="22">
        <v>1925</v>
      </c>
      <c r="E173" s="30">
        <f t="shared" si="5"/>
        <v>7.1792637833033774</v>
      </c>
      <c r="F173" s="31"/>
      <c r="G173" s="22">
        <v>1613083500</v>
      </c>
      <c r="H173" s="22">
        <v>590</v>
      </c>
      <c r="I173" s="31"/>
    </row>
    <row r="174" spans="1:9" x14ac:dyDescent="0.25">
      <c r="A174" s="22" t="s">
        <v>163</v>
      </c>
      <c r="B174" s="22">
        <v>1613085300</v>
      </c>
      <c r="C174" s="24">
        <f t="shared" si="4"/>
        <v>3.3958333333333335</v>
      </c>
      <c r="D174" s="22">
        <v>1900</v>
      </c>
      <c r="E174" s="30">
        <f t="shared" si="5"/>
        <v>7.1600241630583321</v>
      </c>
      <c r="F174" s="31"/>
      <c r="G174" s="22">
        <v>1613085300</v>
      </c>
      <c r="H174" s="22">
        <v>602</v>
      </c>
      <c r="I174" s="31"/>
    </row>
    <row r="175" spans="1:9" x14ac:dyDescent="0.25">
      <c r="A175" s="22" t="s">
        <v>164</v>
      </c>
      <c r="B175" s="22">
        <v>1613087100</v>
      </c>
      <c r="C175" s="24">
        <f t="shared" si="4"/>
        <v>3.4166666666666665</v>
      </c>
      <c r="D175" s="22">
        <v>1903</v>
      </c>
      <c r="E175" s="30">
        <f t="shared" si="5"/>
        <v>7.1623525575750167</v>
      </c>
      <c r="F175" s="31"/>
      <c r="G175" s="22">
        <v>1613087100</v>
      </c>
      <c r="H175" s="22">
        <v>613</v>
      </c>
      <c r="I175" s="31"/>
    </row>
    <row r="176" spans="1:9" x14ac:dyDescent="0.25">
      <c r="A176" s="22" t="s">
        <v>165</v>
      </c>
      <c r="B176" s="22">
        <v>1613088900</v>
      </c>
      <c r="C176" s="24">
        <f t="shared" si="4"/>
        <v>3.4375</v>
      </c>
      <c r="D176" s="22">
        <v>1918</v>
      </c>
      <c r="E176" s="30">
        <f t="shared" si="5"/>
        <v>7.173913896536769</v>
      </c>
      <c r="F176" s="31"/>
      <c r="G176" s="22">
        <v>1613088900</v>
      </c>
      <c r="H176" s="22">
        <v>610</v>
      </c>
      <c r="I176" s="31"/>
    </row>
    <row r="177" spans="1:9" x14ac:dyDescent="0.25">
      <c r="A177" s="22" t="s">
        <v>166</v>
      </c>
      <c r="B177" s="22">
        <v>1613090700</v>
      </c>
      <c r="C177" s="24">
        <f t="shared" si="4"/>
        <v>3.4583333333333335</v>
      </c>
      <c r="D177" s="22">
        <v>1894</v>
      </c>
      <c r="E177" s="30">
        <f t="shared" si="5"/>
        <v>7.1553510463727239</v>
      </c>
      <c r="F177" s="31"/>
      <c r="G177" s="22">
        <v>1613090700</v>
      </c>
      <c r="H177" s="22">
        <v>607</v>
      </c>
      <c r="I177" s="31"/>
    </row>
    <row r="178" spans="1:9" x14ac:dyDescent="0.25">
      <c r="A178" s="22" t="s">
        <v>167</v>
      </c>
      <c r="B178" s="22">
        <v>1613092500</v>
      </c>
      <c r="C178" s="24">
        <f t="shared" si="4"/>
        <v>3.4791666666666665</v>
      </c>
      <c r="D178" s="22">
        <v>1883</v>
      </c>
      <c r="E178" s="30">
        <f t="shared" si="5"/>
        <v>7.1467265319427007</v>
      </c>
      <c r="F178" s="31"/>
      <c r="G178" s="22">
        <v>1613092500</v>
      </c>
      <c r="H178" s="22">
        <v>623</v>
      </c>
      <c r="I178" s="31"/>
    </row>
    <row r="179" spans="1:9" x14ac:dyDescent="0.25">
      <c r="A179" s="22" t="s">
        <v>168</v>
      </c>
      <c r="B179" s="22">
        <v>1613094300</v>
      </c>
      <c r="C179" s="24">
        <f t="shared" si="4"/>
        <v>3.5</v>
      </c>
      <c r="D179" s="22">
        <v>1885</v>
      </c>
      <c r="E179" s="30">
        <f t="shared" si="5"/>
        <v>7.1483001681645808</v>
      </c>
      <c r="F179" s="31"/>
      <c r="G179" s="22">
        <v>1613094300</v>
      </c>
      <c r="H179" s="22">
        <v>632</v>
      </c>
      <c r="I179" s="31"/>
    </row>
    <row r="180" spans="1:9" x14ac:dyDescent="0.25">
      <c r="A180" s="22" t="s">
        <v>169</v>
      </c>
      <c r="B180" s="22">
        <v>1613096100</v>
      </c>
      <c r="C180" s="24">
        <f t="shared" si="4"/>
        <v>3.5208333333333335</v>
      </c>
      <c r="D180" s="22">
        <v>1869</v>
      </c>
      <c r="E180" s="30">
        <f t="shared" si="5"/>
        <v>7.1356411906966413</v>
      </c>
      <c r="F180" s="31"/>
      <c r="G180" s="22">
        <v>1613096100</v>
      </c>
      <c r="H180" s="22">
        <v>632</v>
      </c>
      <c r="I180" s="31"/>
    </row>
    <row r="181" spans="1:9" x14ac:dyDescent="0.25">
      <c r="A181" s="22" t="s">
        <v>170</v>
      </c>
      <c r="B181" s="22">
        <v>1613097900</v>
      </c>
      <c r="C181" s="24">
        <f t="shared" si="4"/>
        <v>3.5416666666666665</v>
      </c>
      <c r="D181" s="22">
        <v>1872</v>
      </c>
      <c r="E181" s="30">
        <f t="shared" si="5"/>
        <v>7.1380269876986917</v>
      </c>
      <c r="F181" s="31"/>
      <c r="G181" s="22">
        <v>1613097900</v>
      </c>
      <c r="H181" s="22">
        <v>621</v>
      </c>
      <c r="I181" s="31"/>
    </row>
    <row r="182" spans="1:9" x14ac:dyDescent="0.25">
      <c r="A182" s="22" t="s">
        <v>171</v>
      </c>
      <c r="B182" s="22">
        <v>1613099700</v>
      </c>
      <c r="C182" s="24">
        <f t="shared" si="4"/>
        <v>3.5625</v>
      </c>
      <c r="D182" s="22">
        <v>1853</v>
      </c>
      <c r="E182" s="30">
        <f t="shared" si="5"/>
        <v>7.1228199066880897</v>
      </c>
      <c r="F182" s="31"/>
      <c r="G182" s="22">
        <v>1613099700</v>
      </c>
      <c r="H182" s="22">
        <v>629</v>
      </c>
      <c r="I182" s="31"/>
    </row>
    <row r="183" spans="1:9" x14ac:dyDescent="0.25">
      <c r="A183" s="22" t="s">
        <v>172</v>
      </c>
      <c r="B183" s="22">
        <v>1613101500</v>
      </c>
      <c r="C183" s="24">
        <f t="shared" si="4"/>
        <v>3.5833333333333335</v>
      </c>
      <c r="D183" s="22">
        <v>1863</v>
      </c>
      <c r="E183" s="30">
        <f t="shared" si="5"/>
        <v>7.1308524524093153</v>
      </c>
      <c r="F183" s="31"/>
      <c r="G183" s="22">
        <v>1613101500</v>
      </c>
      <c r="H183" s="22">
        <v>628</v>
      </c>
      <c r="I183" s="31"/>
    </row>
    <row r="184" spans="1:9" x14ac:dyDescent="0.25">
      <c r="A184" s="22" t="s">
        <v>173</v>
      </c>
      <c r="B184" s="22">
        <v>1613103300</v>
      </c>
      <c r="C184" s="24">
        <f t="shared" si="4"/>
        <v>3.6041666666666665</v>
      </c>
      <c r="D184" s="22">
        <v>1854</v>
      </c>
      <c r="E184" s="30">
        <f t="shared" si="5"/>
        <v>7.1236260709672674</v>
      </c>
      <c r="F184" s="31"/>
      <c r="G184" s="22">
        <v>1613103300</v>
      </c>
      <c r="H184" s="22">
        <v>639</v>
      </c>
      <c r="I184" s="31"/>
    </row>
    <row r="185" spans="1:9" x14ac:dyDescent="0.25">
      <c r="A185" s="22" t="s">
        <v>174</v>
      </c>
      <c r="B185" s="22">
        <v>1613105100</v>
      </c>
      <c r="C185" s="24">
        <f t="shared" si="4"/>
        <v>3.625</v>
      </c>
      <c r="D185" s="22">
        <v>1839</v>
      </c>
      <c r="E185" s="30">
        <f t="shared" si="5"/>
        <v>7.1114648307008013</v>
      </c>
      <c r="F185" s="31"/>
      <c r="G185" s="22">
        <v>1613105100</v>
      </c>
      <c r="H185" s="22">
        <v>625</v>
      </c>
      <c r="I185" s="31"/>
    </row>
    <row r="186" spans="1:9" x14ac:dyDescent="0.25">
      <c r="A186" s="22" t="s">
        <v>175</v>
      </c>
      <c r="B186" s="22">
        <v>1613106900</v>
      </c>
      <c r="C186" s="24">
        <f t="shared" si="4"/>
        <v>3.6458333333333335</v>
      </c>
      <c r="D186" s="22">
        <v>1836</v>
      </c>
      <c r="E186" s="30">
        <f t="shared" si="5"/>
        <v>7.1090147338977463</v>
      </c>
      <c r="F186" s="31"/>
      <c r="G186" s="22">
        <v>1613106900</v>
      </c>
      <c r="H186" s="22">
        <v>611</v>
      </c>
      <c r="I186" s="31"/>
    </row>
    <row r="187" spans="1:9" x14ac:dyDescent="0.25">
      <c r="A187" s="22" t="s">
        <v>176</v>
      </c>
      <c r="B187" s="22">
        <v>1613108700</v>
      </c>
      <c r="C187" s="24">
        <f t="shared" si="4"/>
        <v>3.6666666666666665</v>
      </c>
      <c r="D187" s="22">
        <v>1817</v>
      </c>
      <c r="E187" s="30">
        <f t="shared" si="5"/>
        <v>7.0933564760264476</v>
      </c>
      <c r="F187" s="31"/>
      <c r="G187" s="22">
        <v>1613108700</v>
      </c>
      <c r="H187" s="22">
        <v>610</v>
      </c>
      <c r="I187" s="31"/>
    </row>
    <row r="188" spans="1:9" x14ac:dyDescent="0.25">
      <c r="A188" s="22" t="s">
        <v>177</v>
      </c>
      <c r="B188" s="22">
        <v>1613110500</v>
      </c>
      <c r="C188" s="24">
        <f t="shared" si="4"/>
        <v>3.6875</v>
      </c>
      <c r="D188" s="22">
        <v>1810</v>
      </c>
      <c r="E188" s="30">
        <f t="shared" si="5"/>
        <v>7.0875252741308108</v>
      </c>
      <c r="F188" s="31"/>
      <c r="G188" s="22">
        <v>1613110500</v>
      </c>
      <c r="H188" s="22">
        <v>637</v>
      </c>
      <c r="I188" s="31"/>
    </row>
    <row r="189" spans="1:9" x14ac:dyDescent="0.25">
      <c r="A189" s="22" t="s">
        <v>178</v>
      </c>
      <c r="B189" s="22">
        <v>1613112300</v>
      </c>
      <c r="C189" s="24">
        <f t="shared" si="4"/>
        <v>3.7083333333333335</v>
      </c>
      <c r="D189" s="22">
        <v>1819</v>
      </c>
      <c r="E189" s="30">
        <f t="shared" si="5"/>
        <v>7.0950163072972163</v>
      </c>
      <c r="F189" s="31"/>
      <c r="G189" s="22">
        <v>1613112300</v>
      </c>
      <c r="H189" s="22">
        <v>660</v>
      </c>
      <c r="I189" s="31"/>
    </row>
    <row r="190" spans="1:9" x14ac:dyDescent="0.25">
      <c r="A190" s="22" t="s">
        <v>179</v>
      </c>
      <c r="B190" s="22">
        <v>1613114100</v>
      </c>
      <c r="C190" s="24">
        <f t="shared" si="4"/>
        <v>3.7291666666666665</v>
      </c>
      <c r="D190" s="22">
        <v>1774</v>
      </c>
      <c r="E190" s="30">
        <f t="shared" si="5"/>
        <v>7.0569870484835553</v>
      </c>
      <c r="F190" s="31"/>
      <c r="G190" s="22">
        <v>1613114100</v>
      </c>
      <c r="H190" s="22">
        <v>639</v>
      </c>
      <c r="I190" s="31"/>
    </row>
    <row r="191" spans="1:9" x14ac:dyDescent="0.25">
      <c r="A191" s="22" t="s">
        <v>180</v>
      </c>
      <c r="B191" s="22">
        <v>1613115900</v>
      </c>
      <c r="C191" s="24">
        <f t="shared" si="4"/>
        <v>3.75</v>
      </c>
      <c r="D191" s="22">
        <v>1753</v>
      </c>
      <c r="E191" s="30">
        <f t="shared" si="5"/>
        <v>7.0387326883284471</v>
      </c>
      <c r="F191" s="31"/>
      <c r="G191" s="22">
        <v>1613115900</v>
      </c>
      <c r="H191" s="22">
        <v>629</v>
      </c>
      <c r="I191" s="31"/>
    </row>
    <row r="192" spans="1:9" x14ac:dyDescent="0.25">
      <c r="A192" s="22" t="s">
        <v>181</v>
      </c>
      <c r="B192" s="22">
        <v>1613117700</v>
      </c>
      <c r="C192" s="24">
        <f t="shared" si="4"/>
        <v>3.7708333333333335</v>
      </c>
      <c r="D192" s="22">
        <v>1754</v>
      </c>
      <c r="E192" s="30">
        <f t="shared" si="5"/>
        <v>7.0396095413719664</v>
      </c>
      <c r="F192" s="31"/>
      <c r="G192" s="22">
        <v>1613117700</v>
      </c>
      <c r="H192" s="22">
        <v>608</v>
      </c>
      <c r="I192" s="31"/>
    </row>
    <row r="193" spans="1:9" x14ac:dyDescent="0.25">
      <c r="A193" s="22" t="s">
        <v>182</v>
      </c>
      <c r="B193" s="22">
        <v>1613119500</v>
      </c>
      <c r="C193" s="24">
        <f t="shared" si="4"/>
        <v>3.7916666666666665</v>
      </c>
      <c r="D193" s="22">
        <v>1726</v>
      </c>
      <c r="E193" s="30">
        <f t="shared" si="5"/>
        <v>7.0147622645511367</v>
      </c>
      <c r="F193" s="31"/>
      <c r="G193" s="22">
        <v>1613119500</v>
      </c>
      <c r="H193" s="22">
        <v>607</v>
      </c>
      <c r="I193" s="31"/>
    </row>
    <row r="194" spans="1:9" x14ac:dyDescent="0.25">
      <c r="A194" s="22" t="s">
        <v>183</v>
      </c>
      <c r="B194" s="22">
        <v>1613121300</v>
      </c>
      <c r="C194" s="24">
        <f t="shared" si="4"/>
        <v>3.8125</v>
      </c>
      <c r="D194" s="22">
        <v>1703</v>
      </c>
      <c r="E194" s="30">
        <f t="shared" si="5"/>
        <v>6.9938797893918823</v>
      </c>
      <c r="F194" s="31"/>
      <c r="G194" s="22">
        <v>1613121300</v>
      </c>
      <c r="H194" s="22">
        <v>580</v>
      </c>
      <c r="I194" s="31"/>
    </row>
    <row r="195" spans="1:9" x14ac:dyDescent="0.25">
      <c r="A195" s="22" t="s">
        <v>184</v>
      </c>
      <c r="B195" s="22">
        <v>1613123100</v>
      </c>
      <c r="C195" s="24">
        <f t="shared" si="4"/>
        <v>3.8333333333333335</v>
      </c>
      <c r="D195" s="22">
        <v>1679</v>
      </c>
      <c r="E195" s="30">
        <f t="shared" si="5"/>
        <v>6.9716142214323238</v>
      </c>
      <c r="F195" s="31"/>
      <c r="G195" s="22">
        <v>1613123100</v>
      </c>
      <c r="H195" s="22">
        <v>544</v>
      </c>
      <c r="I195" s="31"/>
    </row>
    <row r="196" spans="1:9" x14ac:dyDescent="0.25">
      <c r="A196" s="22" t="s">
        <v>185</v>
      </c>
      <c r="B196" s="22">
        <v>1613124900</v>
      </c>
      <c r="C196" s="24">
        <f t="shared" si="4"/>
        <v>3.8541666666666665</v>
      </c>
      <c r="D196" s="22">
        <v>1686</v>
      </c>
      <c r="E196" s="30">
        <f t="shared" si="5"/>
        <v>6.9781597141306513</v>
      </c>
      <c r="F196" s="31"/>
      <c r="G196" s="22">
        <v>1613124900</v>
      </c>
      <c r="H196" s="22">
        <v>518</v>
      </c>
      <c r="I196" s="31"/>
    </row>
    <row r="197" spans="1:9" x14ac:dyDescent="0.25">
      <c r="A197" s="22" t="s">
        <v>186</v>
      </c>
      <c r="B197" s="22">
        <v>1613126700</v>
      </c>
      <c r="C197" s="24">
        <f t="shared" si="4"/>
        <v>3.875</v>
      </c>
      <c r="D197" s="22">
        <v>1664</v>
      </c>
      <c r="E197" s="30">
        <f t="shared" si="5"/>
        <v>6.9574422113970913</v>
      </c>
      <c r="F197" s="31"/>
      <c r="G197" s="22">
        <v>1613126700</v>
      </c>
      <c r="H197" s="22">
        <v>504</v>
      </c>
      <c r="I197" s="31"/>
    </row>
    <row r="198" spans="1:9" x14ac:dyDescent="0.25">
      <c r="A198" s="22" t="s">
        <v>187</v>
      </c>
      <c r="B198" s="22">
        <v>1613128500</v>
      </c>
      <c r="C198" s="24">
        <f t="shared" si="4"/>
        <v>3.8958333333333335</v>
      </c>
      <c r="D198" s="22">
        <v>1658</v>
      </c>
      <c r="E198" s="30">
        <f t="shared" si="5"/>
        <v>6.9517166882051189</v>
      </c>
      <c r="F198" s="31"/>
      <c r="G198" s="22">
        <v>1613128500</v>
      </c>
      <c r="H198" s="22">
        <v>499</v>
      </c>
      <c r="I198" s="31"/>
    </row>
    <row r="199" spans="1:9" x14ac:dyDescent="0.25">
      <c r="A199" s="22" t="s">
        <v>188</v>
      </c>
      <c r="B199" s="22">
        <v>1613130300</v>
      </c>
      <c r="C199" s="24">
        <f t="shared" si="4"/>
        <v>3.9166666666666665</v>
      </c>
      <c r="D199" s="22">
        <v>1641</v>
      </c>
      <c r="E199" s="30">
        <f t="shared" si="5"/>
        <v>6.9353140523875751</v>
      </c>
      <c r="F199" s="31"/>
      <c r="G199" s="22">
        <v>1613130300</v>
      </c>
      <c r="H199" s="22">
        <v>488</v>
      </c>
      <c r="I199" s="31"/>
    </row>
    <row r="200" spans="1:9" x14ac:dyDescent="0.25">
      <c r="A200" s="22" t="s">
        <v>189</v>
      </c>
      <c r="B200" s="22">
        <v>1613132100</v>
      </c>
      <c r="C200" s="24">
        <f t="shared" si="4"/>
        <v>3.9375</v>
      </c>
      <c r="D200" s="22">
        <v>1637</v>
      </c>
      <c r="E200" s="30">
        <f t="shared" si="5"/>
        <v>6.9314151916780746</v>
      </c>
      <c r="F200" s="31"/>
      <c r="G200" s="22">
        <v>1613132100</v>
      </c>
      <c r="H200" s="22">
        <v>481</v>
      </c>
      <c r="I200" s="31"/>
    </row>
    <row r="201" spans="1:9" x14ac:dyDescent="0.25">
      <c r="A201" s="22" t="s">
        <v>190</v>
      </c>
      <c r="B201" s="22">
        <v>1613133900</v>
      </c>
      <c r="C201" s="24">
        <f t="shared" si="4"/>
        <v>3.9583333333333335</v>
      </c>
      <c r="D201" s="22">
        <v>1634</v>
      </c>
      <c r="E201" s="30">
        <f t="shared" si="5"/>
        <v>6.9284810378901174</v>
      </c>
      <c r="F201" s="31"/>
      <c r="G201" s="22">
        <v>1613133900</v>
      </c>
      <c r="H201" s="22">
        <v>486</v>
      </c>
      <c r="I201" s="31"/>
    </row>
    <row r="202" spans="1:9" x14ac:dyDescent="0.25">
      <c r="A202" s="22" t="s">
        <v>191</v>
      </c>
      <c r="B202" s="22">
        <v>1613135700</v>
      </c>
      <c r="C202" s="24">
        <f t="shared" si="4"/>
        <v>3.9791666666666665</v>
      </c>
      <c r="D202" s="22">
        <v>1598</v>
      </c>
      <c r="E202" s="30">
        <f t="shared" si="5"/>
        <v>6.8925827856183144</v>
      </c>
      <c r="F202" s="31"/>
      <c r="G202" s="22">
        <v>1613135700</v>
      </c>
      <c r="H202" s="22">
        <v>481</v>
      </c>
      <c r="I202" s="31"/>
    </row>
    <row r="203" spans="1:9" x14ac:dyDescent="0.25">
      <c r="A203" s="22" t="s">
        <v>192</v>
      </c>
      <c r="B203" s="22">
        <v>1613137500</v>
      </c>
      <c r="C203" s="24">
        <f t="shared" si="4"/>
        <v>4</v>
      </c>
      <c r="D203" s="22">
        <v>1591</v>
      </c>
      <c r="E203" s="30">
        <f t="shared" si="5"/>
        <v>6.8854503932120377</v>
      </c>
      <c r="F203" s="31"/>
      <c r="G203" s="22">
        <v>1613137500</v>
      </c>
      <c r="H203" s="22">
        <v>480</v>
      </c>
      <c r="I203" s="31"/>
    </row>
    <row r="204" spans="1:9" x14ac:dyDescent="0.25">
      <c r="A204" s="22" t="s">
        <v>193</v>
      </c>
      <c r="B204" s="22">
        <v>1613139300</v>
      </c>
      <c r="C204" s="24">
        <f t="shared" ref="C204:C267" si="6">(B204-B$11)/3600/24</f>
        <v>4.020833333333333</v>
      </c>
      <c r="D204" s="22">
        <v>1596</v>
      </c>
      <c r="E204" s="30">
        <f t="shared" ref="E204:E267" si="7">LN(D204-H$7)</f>
        <v>6.8905501448430577</v>
      </c>
      <c r="F204" s="31"/>
      <c r="G204" s="22">
        <v>1613139300</v>
      </c>
      <c r="H204" s="22">
        <v>499</v>
      </c>
      <c r="I204" s="31"/>
    </row>
    <row r="205" spans="1:9" x14ac:dyDescent="0.25">
      <c r="A205" s="22" t="s">
        <v>194</v>
      </c>
      <c r="B205" s="22">
        <v>1613141100</v>
      </c>
      <c r="C205" s="24">
        <f t="shared" si="6"/>
        <v>4.041666666666667</v>
      </c>
      <c r="D205" s="22">
        <v>1598</v>
      </c>
      <c r="E205" s="30">
        <f t="shared" si="7"/>
        <v>6.8925827856183144</v>
      </c>
      <c r="F205" s="31"/>
      <c r="G205" s="22">
        <v>1613141100</v>
      </c>
      <c r="H205" s="22">
        <v>521</v>
      </c>
      <c r="I205" s="31"/>
    </row>
    <row r="206" spans="1:9" x14ac:dyDescent="0.25">
      <c r="A206" s="22" t="s">
        <v>195</v>
      </c>
      <c r="B206" s="22">
        <v>1613142900</v>
      </c>
      <c r="C206" s="24">
        <f t="shared" si="6"/>
        <v>4.0625</v>
      </c>
      <c r="D206" s="22">
        <v>1594</v>
      </c>
      <c r="E206" s="30">
        <f t="shared" si="7"/>
        <v>6.8885133640226268</v>
      </c>
      <c r="F206" s="31"/>
      <c r="G206" s="22">
        <v>1613142900</v>
      </c>
      <c r="H206" s="22">
        <v>547</v>
      </c>
      <c r="I206" s="31"/>
    </row>
    <row r="207" spans="1:9" x14ac:dyDescent="0.25">
      <c r="A207" s="22" t="s">
        <v>196</v>
      </c>
      <c r="B207" s="22">
        <v>1613144700</v>
      </c>
      <c r="C207" s="24">
        <f t="shared" si="6"/>
        <v>4.083333333333333</v>
      </c>
      <c r="D207" s="22">
        <v>1599</v>
      </c>
      <c r="E207" s="30">
        <f t="shared" si="7"/>
        <v>6.8935975587418472</v>
      </c>
      <c r="F207" s="31"/>
      <c r="G207" s="22">
        <v>1613144700</v>
      </c>
      <c r="H207" s="22">
        <v>572</v>
      </c>
      <c r="I207" s="31"/>
    </row>
    <row r="208" spans="1:9" x14ac:dyDescent="0.25">
      <c r="A208" s="22" t="s">
        <v>197</v>
      </c>
      <c r="B208" s="22">
        <v>1613146500</v>
      </c>
      <c r="C208" s="24">
        <f t="shared" si="6"/>
        <v>4.104166666666667</v>
      </c>
      <c r="D208" s="22">
        <v>1593</v>
      </c>
      <c r="E208" s="30">
        <f t="shared" si="7"/>
        <v>6.8874934158185237</v>
      </c>
      <c r="F208" s="31"/>
      <c r="G208" s="22">
        <v>1613146500</v>
      </c>
      <c r="H208" s="22">
        <v>571</v>
      </c>
      <c r="I208" s="31"/>
    </row>
    <row r="209" spans="1:9" x14ac:dyDescent="0.25">
      <c r="A209" s="22" t="s">
        <v>198</v>
      </c>
      <c r="B209" s="22">
        <v>1613148300</v>
      </c>
      <c r="C209" s="24">
        <f t="shared" si="6"/>
        <v>4.125</v>
      </c>
      <c r="D209" s="22">
        <v>1592</v>
      </c>
      <c r="E209" s="30">
        <f t="shared" si="7"/>
        <v>6.8864724262578614</v>
      </c>
      <c r="F209" s="31"/>
      <c r="G209" s="22">
        <v>1613148300</v>
      </c>
      <c r="H209" s="22">
        <v>579</v>
      </c>
      <c r="I209" s="31"/>
    </row>
    <row r="210" spans="1:9" x14ac:dyDescent="0.25">
      <c r="A210" s="22" t="s">
        <v>199</v>
      </c>
      <c r="B210" s="22">
        <v>1613150100</v>
      </c>
      <c r="C210" s="24">
        <f t="shared" si="6"/>
        <v>4.145833333333333</v>
      </c>
      <c r="D210" s="22">
        <v>1585</v>
      </c>
      <c r="E210" s="30">
        <f t="shared" si="7"/>
        <v>6.8792961617204336</v>
      </c>
      <c r="F210" s="31"/>
      <c r="G210" s="22">
        <v>1613150100</v>
      </c>
      <c r="H210" s="22">
        <v>590</v>
      </c>
      <c r="I210" s="31"/>
    </row>
    <row r="211" spans="1:9" x14ac:dyDescent="0.25">
      <c r="A211" s="22" t="s">
        <v>200</v>
      </c>
      <c r="B211" s="22">
        <v>1613151900</v>
      </c>
      <c r="C211" s="24">
        <f t="shared" si="6"/>
        <v>4.166666666666667</v>
      </c>
      <c r="D211" s="22">
        <v>1594</v>
      </c>
      <c r="E211" s="30">
        <f t="shared" si="7"/>
        <v>6.8885133640226268</v>
      </c>
      <c r="F211" s="31"/>
      <c r="G211" s="22">
        <v>1613151900</v>
      </c>
      <c r="H211" s="22">
        <v>586</v>
      </c>
      <c r="I211" s="31"/>
    </row>
    <row r="212" spans="1:9" x14ac:dyDescent="0.25">
      <c r="A212" s="22" t="s">
        <v>201</v>
      </c>
      <c r="B212" s="22">
        <v>1613153700</v>
      </c>
      <c r="C212" s="24">
        <f t="shared" si="6"/>
        <v>4.1875</v>
      </c>
      <c r="D212" s="22">
        <v>1579</v>
      </c>
      <c r="E212" s="30">
        <f t="shared" si="7"/>
        <v>6.8731038210095949</v>
      </c>
      <c r="F212" s="31"/>
      <c r="G212" s="22">
        <v>1613153700</v>
      </c>
      <c r="H212" s="22">
        <v>596</v>
      </c>
      <c r="I212" s="31"/>
    </row>
    <row r="213" spans="1:9" x14ac:dyDescent="0.25">
      <c r="A213" s="22" t="s">
        <v>202</v>
      </c>
      <c r="B213" s="22">
        <v>1613155500</v>
      </c>
      <c r="C213" s="24">
        <f t="shared" si="6"/>
        <v>4.208333333333333</v>
      </c>
      <c r="D213" s="22">
        <v>1589</v>
      </c>
      <c r="E213" s="30">
        <f t="shared" si="7"/>
        <v>6.8834031881178062</v>
      </c>
      <c r="F213" s="31"/>
      <c r="G213" s="22">
        <v>1613155500</v>
      </c>
      <c r="H213" s="22">
        <v>596</v>
      </c>
      <c r="I213" s="31"/>
    </row>
    <row r="214" spans="1:9" x14ac:dyDescent="0.25">
      <c r="A214" s="22" t="s">
        <v>203</v>
      </c>
      <c r="B214" s="22">
        <v>1613157300</v>
      </c>
      <c r="C214" s="24">
        <f t="shared" si="6"/>
        <v>4.229166666666667</v>
      </c>
      <c r="D214" s="22">
        <v>1575</v>
      </c>
      <c r="E214" s="30">
        <f t="shared" si="7"/>
        <v>6.8689541879201172</v>
      </c>
      <c r="F214" s="31"/>
      <c r="G214" s="22">
        <v>1613157300</v>
      </c>
      <c r="H214" s="22">
        <v>612</v>
      </c>
      <c r="I214" s="31"/>
    </row>
    <row r="215" spans="1:9" x14ac:dyDescent="0.25">
      <c r="A215" s="22" t="s">
        <v>204</v>
      </c>
      <c r="B215" s="22">
        <v>1613159100</v>
      </c>
      <c r="C215" s="24">
        <f t="shared" si="6"/>
        <v>4.25</v>
      </c>
      <c r="D215" s="22">
        <v>1550</v>
      </c>
      <c r="E215" s="30">
        <f t="shared" si="7"/>
        <v>6.8426214115790156</v>
      </c>
      <c r="F215" s="31"/>
      <c r="G215" s="22">
        <v>1613159100</v>
      </c>
      <c r="H215" s="22">
        <v>618</v>
      </c>
      <c r="I215" s="31"/>
    </row>
    <row r="216" spans="1:9" x14ac:dyDescent="0.25">
      <c r="A216" s="22" t="s">
        <v>205</v>
      </c>
      <c r="B216" s="22">
        <v>1613160900</v>
      </c>
      <c r="C216" s="24">
        <f t="shared" si="6"/>
        <v>4.270833333333333</v>
      </c>
      <c r="D216" s="22">
        <v>1544</v>
      </c>
      <c r="E216" s="30">
        <f t="shared" si="7"/>
        <v>6.8361970078684511</v>
      </c>
      <c r="F216" s="31"/>
      <c r="G216" s="22">
        <v>1613160900</v>
      </c>
      <c r="H216" s="22">
        <v>592</v>
      </c>
      <c r="I216" s="31"/>
    </row>
    <row r="217" spans="1:9" x14ac:dyDescent="0.25">
      <c r="A217" s="22" t="s">
        <v>206</v>
      </c>
      <c r="B217" s="22">
        <v>1613162700</v>
      </c>
      <c r="C217" s="24">
        <f t="shared" si="6"/>
        <v>4.291666666666667</v>
      </c>
      <c r="D217" s="22">
        <v>1538</v>
      </c>
      <c r="E217" s="30">
        <f t="shared" si="7"/>
        <v>6.8297310641814741</v>
      </c>
      <c r="F217" s="31"/>
      <c r="G217" s="22">
        <v>1613162700</v>
      </c>
      <c r="H217" s="22">
        <v>552</v>
      </c>
      <c r="I217" s="31"/>
    </row>
    <row r="218" spans="1:9" x14ac:dyDescent="0.25">
      <c r="A218" s="22" t="s">
        <v>207</v>
      </c>
      <c r="B218" s="22">
        <v>1613164500</v>
      </c>
      <c r="C218" s="24">
        <f t="shared" si="6"/>
        <v>4.3125</v>
      </c>
      <c r="D218" s="22">
        <v>1538</v>
      </c>
      <c r="E218" s="30">
        <f t="shared" si="7"/>
        <v>6.8297310641814741</v>
      </c>
      <c r="F218" s="31"/>
      <c r="G218" s="22">
        <v>1613164500</v>
      </c>
      <c r="H218" s="22">
        <v>543</v>
      </c>
      <c r="I218" s="31"/>
    </row>
    <row r="219" spans="1:9" x14ac:dyDescent="0.25">
      <c r="A219" s="22" t="s">
        <v>208</v>
      </c>
      <c r="B219" s="22">
        <v>1613166300</v>
      </c>
      <c r="C219" s="24">
        <f t="shared" si="6"/>
        <v>4.333333333333333</v>
      </c>
      <c r="D219" s="22">
        <v>1527</v>
      </c>
      <c r="E219" s="30">
        <f t="shared" si="7"/>
        <v>6.8177671438250531</v>
      </c>
      <c r="F219" s="31"/>
      <c r="G219" s="22">
        <v>1613166300</v>
      </c>
      <c r="H219" s="22">
        <v>561</v>
      </c>
      <c r="I219" s="31"/>
    </row>
    <row r="220" spans="1:9" x14ac:dyDescent="0.25">
      <c r="A220" s="22" t="s">
        <v>209</v>
      </c>
      <c r="B220" s="22">
        <v>1613168100</v>
      </c>
      <c r="C220" s="24">
        <f t="shared" si="6"/>
        <v>4.354166666666667</v>
      </c>
      <c r="D220" s="22">
        <v>1517</v>
      </c>
      <c r="E220" s="30">
        <f t="shared" si="7"/>
        <v>6.8067652311075166</v>
      </c>
      <c r="F220" s="31"/>
      <c r="G220" s="22">
        <v>1613168100</v>
      </c>
      <c r="H220" s="22">
        <v>579</v>
      </c>
      <c r="I220" s="31"/>
    </row>
    <row r="221" spans="1:9" x14ac:dyDescent="0.25">
      <c r="A221" s="22" t="s">
        <v>210</v>
      </c>
      <c r="B221" s="22">
        <v>1613169900</v>
      </c>
      <c r="C221" s="24">
        <f t="shared" si="6"/>
        <v>4.375</v>
      </c>
      <c r="D221" s="22">
        <v>1516</v>
      </c>
      <c r="E221" s="30">
        <f t="shared" si="7"/>
        <v>6.8056583531120118</v>
      </c>
      <c r="F221" s="31"/>
      <c r="G221" s="22">
        <v>1613169900</v>
      </c>
      <c r="H221" s="22">
        <v>579</v>
      </c>
      <c r="I221" s="31"/>
    </row>
    <row r="222" spans="1:9" x14ac:dyDescent="0.25">
      <c r="A222" s="22" t="s">
        <v>211</v>
      </c>
      <c r="B222" s="22">
        <v>1613171700</v>
      </c>
      <c r="C222" s="24">
        <f t="shared" si="6"/>
        <v>4.395833333333333</v>
      </c>
      <c r="D222" s="22">
        <v>1517</v>
      </c>
      <c r="E222" s="30">
        <f t="shared" si="7"/>
        <v>6.8067652311075166</v>
      </c>
      <c r="F222" s="31"/>
      <c r="G222" s="22">
        <v>1613171700</v>
      </c>
      <c r="H222" s="22">
        <v>588</v>
      </c>
      <c r="I222" s="31"/>
    </row>
    <row r="223" spans="1:9" x14ac:dyDescent="0.25">
      <c r="A223" s="22" t="s">
        <v>212</v>
      </c>
      <c r="B223" s="22">
        <v>1613173500</v>
      </c>
      <c r="C223" s="24">
        <f t="shared" si="6"/>
        <v>4.416666666666667</v>
      </c>
      <c r="D223" s="22">
        <v>1494</v>
      </c>
      <c r="E223" s="30">
        <f t="shared" si="7"/>
        <v>6.7809918223926351</v>
      </c>
      <c r="F223" s="31"/>
      <c r="G223" s="22">
        <v>1613173500</v>
      </c>
      <c r="H223" s="22">
        <v>622</v>
      </c>
      <c r="I223" s="31"/>
    </row>
    <row r="224" spans="1:9" x14ac:dyDescent="0.25">
      <c r="A224" s="22" t="s">
        <v>213</v>
      </c>
      <c r="B224" s="22">
        <v>1613175300</v>
      </c>
      <c r="C224" s="24">
        <f t="shared" si="6"/>
        <v>4.4375</v>
      </c>
      <c r="D224" s="22">
        <v>1496</v>
      </c>
      <c r="E224" s="30">
        <f t="shared" si="7"/>
        <v>6.783259546110707</v>
      </c>
      <c r="F224" s="31"/>
      <c r="G224" s="22">
        <v>1613175300</v>
      </c>
      <c r="H224" s="22">
        <v>640</v>
      </c>
      <c r="I224" s="31"/>
    </row>
    <row r="225" spans="1:9" x14ac:dyDescent="0.25">
      <c r="A225" s="22" t="s">
        <v>214</v>
      </c>
      <c r="B225" s="22">
        <v>1613177100</v>
      </c>
      <c r="C225" s="24">
        <f t="shared" si="6"/>
        <v>4.458333333333333</v>
      </c>
      <c r="D225" s="22">
        <v>1486</v>
      </c>
      <c r="E225" s="30">
        <f t="shared" si="7"/>
        <v>6.7718691492653269</v>
      </c>
      <c r="F225" s="31"/>
      <c r="G225" s="22">
        <v>1613177100</v>
      </c>
      <c r="H225" s="22">
        <v>616</v>
      </c>
      <c r="I225" s="31"/>
    </row>
    <row r="226" spans="1:9" x14ac:dyDescent="0.25">
      <c r="A226" s="22" t="s">
        <v>215</v>
      </c>
      <c r="B226" s="22">
        <v>1613178900</v>
      </c>
      <c r="C226" s="24">
        <f t="shared" si="6"/>
        <v>4.479166666666667</v>
      </c>
      <c r="D226" s="22">
        <v>1494</v>
      </c>
      <c r="E226" s="30">
        <f t="shared" si="7"/>
        <v>6.7809918223926351</v>
      </c>
      <c r="F226" s="31"/>
      <c r="G226" s="22">
        <v>1613178900</v>
      </c>
      <c r="H226" s="22">
        <v>611</v>
      </c>
      <c r="I226" s="31"/>
    </row>
    <row r="227" spans="1:9" x14ac:dyDescent="0.25">
      <c r="A227" s="22" t="s">
        <v>216</v>
      </c>
      <c r="B227" s="22">
        <v>1613180700</v>
      </c>
      <c r="C227" s="24">
        <f t="shared" si="6"/>
        <v>4.5</v>
      </c>
      <c r="D227" s="22">
        <v>1483</v>
      </c>
      <c r="E227" s="30">
        <f t="shared" si="7"/>
        <v>6.7684265760785376</v>
      </c>
      <c r="F227" s="31"/>
      <c r="G227" s="22">
        <v>1613180700</v>
      </c>
      <c r="H227" s="22">
        <v>636</v>
      </c>
      <c r="I227" s="31"/>
    </row>
    <row r="228" spans="1:9" x14ac:dyDescent="0.25">
      <c r="A228" s="22" t="s">
        <v>217</v>
      </c>
      <c r="B228" s="22">
        <v>1613182500</v>
      </c>
      <c r="C228" s="24">
        <f t="shared" si="6"/>
        <v>4.520833333333333</v>
      </c>
      <c r="D228" s="22">
        <v>1474</v>
      </c>
      <c r="E228" s="30">
        <f t="shared" si="7"/>
        <v>6.7580271722951286</v>
      </c>
      <c r="F228" s="31"/>
      <c r="G228" s="22">
        <v>1613182500</v>
      </c>
      <c r="H228" s="22">
        <v>630</v>
      </c>
      <c r="I228" s="31"/>
    </row>
    <row r="229" spans="1:9" x14ac:dyDescent="0.25">
      <c r="A229" s="22" t="s">
        <v>218</v>
      </c>
      <c r="B229" s="22">
        <v>1613184300</v>
      </c>
      <c r="C229" s="24">
        <f t="shared" si="6"/>
        <v>4.541666666666667</v>
      </c>
      <c r="D229" s="22">
        <v>1465</v>
      </c>
      <c r="E229" s="30">
        <f t="shared" si="7"/>
        <v>6.7475184834175925</v>
      </c>
      <c r="F229" s="31"/>
      <c r="G229" s="22">
        <v>1613184300</v>
      </c>
      <c r="H229" s="22">
        <v>697</v>
      </c>
      <c r="I229" s="31"/>
    </row>
    <row r="230" spans="1:9" x14ac:dyDescent="0.25">
      <c r="A230" s="22" t="s">
        <v>219</v>
      </c>
      <c r="B230" s="22">
        <v>1613186100</v>
      </c>
      <c r="C230" s="24">
        <f t="shared" si="6"/>
        <v>4.5625</v>
      </c>
      <c r="D230" s="22">
        <v>1462</v>
      </c>
      <c r="E230" s="30">
        <f t="shared" si="7"/>
        <v>6.7439909024553311</v>
      </c>
      <c r="F230" s="31"/>
      <c r="G230" s="22">
        <v>1613186100</v>
      </c>
      <c r="H230" s="22">
        <v>671</v>
      </c>
      <c r="I230" s="31"/>
    </row>
    <row r="231" spans="1:9" x14ac:dyDescent="0.25">
      <c r="A231" s="22" t="s">
        <v>220</v>
      </c>
      <c r="B231" s="22">
        <v>1613187900</v>
      </c>
      <c r="C231" s="24">
        <f t="shared" si="6"/>
        <v>4.583333333333333</v>
      </c>
      <c r="D231" s="22">
        <v>1458</v>
      </c>
      <c r="E231" s="30">
        <f t="shared" si="7"/>
        <v>6.7392680202528812</v>
      </c>
      <c r="F231" s="31"/>
      <c r="G231" s="22">
        <v>1613187900</v>
      </c>
      <c r="H231" s="22">
        <v>655</v>
      </c>
      <c r="I231" s="31"/>
    </row>
    <row r="232" spans="1:9" x14ac:dyDescent="0.25">
      <c r="A232" s="22" t="s">
        <v>221</v>
      </c>
      <c r="B232" s="22">
        <v>1613189700</v>
      </c>
      <c r="C232" s="24">
        <f t="shared" si="6"/>
        <v>4.604166666666667</v>
      </c>
      <c r="D232" s="22">
        <v>1455</v>
      </c>
      <c r="E232" s="30">
        <f t="shared" si="7"/>
        <v>6.735711162686254</v>
      </c>
      <c r="F232" s="31"/>
      <c r="G232" s="22">
        <v>1613189700</v>
      </c>
      <c r="H232" s="22">
        <v>647</v>
      </c>
      <c r="I232" s="31"/>
    </row>
    <row r="233" spans="1:9" x14ac:dyDescent="0.25">
      <c r="A233" s="22" t="s">
        <v>222</v>
      </c>
      <c r="B233" s="22">
        <v>1613191500</v>
      </c>
      <c r="C233" s="24">
        <f t="shared" si="6"/>
        <v>4.625</v>
      </c>
      <c r="D233" s="22">
        <v>1439</v>
      </c>
      <c r="E233" s="30">
        <f t="shared" si="7"/>
        <v>6.7165245882317857</v>
      </c>
      <c r="F233" s="31"/>
      <c r="G233" s="22">
        <v>1613191500</v>
      </c>
      <c r="H233" s="22">
        <v>657</v>
      </c>
      <c r="I233" s="31"/>
    </row>
    <row r="234" spans="1:9" x14ac:dyDescent="0.25">
      <c r="A234" s="22" t="s">
        <v>223</v>
      </c>
      <c r="B234" s="22">
        <v>1613193300</v>
      </c>
      <c r="C234" s="24">
        <f t="shared" si="6"/>
        <v>4.645833333333333</v>
      </c>
      <c r="D234" s="22">
        <v>1427</v>
      </c>
      <c r="E234" s="30">
        <f t="shared" si="7"/>
        <v>6.7018891460039347</v>
      </c>
      <c r="F234" s="31"/>
      <c r="G234" s="22">
        <v>1613193300</v>
      </c>
      <c r="H234" s="22">
        <v>651</v>
      </c>
      <c r="I234" s="31"/>
    </row>
    <row r="235" spans="1:9" x14ac:dyDescent="0.25">
      <c r="A235" s="22" t="s">
        <v>224</v>
      </c>
      <c r="B235" s="22">
        <v>1613195100</v>
      </c>
      <c r="C235" s="24">
        <f t="shared" si="6"/>
        <v>4.666666666666667</v>
      </c>
      <c r="D235" s="22">
        <v>1413</v>
      </c>
      <c r="E235" s="30">
        <f t="shared" si="7"/>
        <v>6.6845392612741854</v>
      </c>
      <c r="F235" s="31"/>
      <c r="G235" s="22">
        <v>1613195100</v>
      </c>
      <c r="H235" s="22">
        <v>639</v>
      </c>
      <c r="I235" s="31"/>
    </row>
    <row r="236" spans="1:9" x14ac:dyDescent="0.25">
      <c r="A236" s="22" t="s">
        <v>225</v>
      </c>
      <c r="B236" s="22">
        <v>1613196900</v>
      </c>
      <c r="C236" s="24">
        <f t="shared" si="6"/>
        <v>4.6875</v>
      </c>
      <c r="D236" s="22">
        <v>1399</v>
      </c>
      <c r="E236" s="30">
        <f t="shared" si="7"/>
        <v>6.6668830352378468</v>
      </c>
      <c r="F236" s="31"/>
      <c r="G236" s="22">
        <v>1613196900</v>
      </c>
      <c r="H236" s="22">
        <v>630</v>
      </c>
      <c r="I236" s="31"/>
    </row>
    <row r="237" spans="1:9" x14ac:dyDescent="0.25">
      <c r="A237" s="22" t="s">
        <v>226</v>
      </c>
      <c r="B237" s="22">
        <v>1613198700</v>
      </c>
      <c r="C237" s="24">
        <f t="shared" si="6"/>
        <v>4.708333333333333</v>
      </c>
      <c r="D237" s="22">
        <v>1386</v>
      </c>
      <c r="E237" s="30">
        <f t="shared" si="7"/>
        <v>6.6502040509310634</v>
      </c>
      <c r="F237" s="31"/>
      <c r="G237" s="22">
        <v>1613198700</v>
      </c>
      <c r="H237" s="22">
        <v>663</v>
      </c>
      <c r="I237" s="31"/>
    </row>
    <row r="238" spans="1:9" x14ac:dyDescent="0.25">
      <c r="A238" s="22" t="s">
        <v>227</v>
      </c>
      <c r="B238" s="22">
        <v>1613200500</v>
      </c>
      <c r="C238" s="24">
        <f t="shared" si="6"/>
        <v>4.729166666666667</v>
      </c>
      <c r="D238" s="22">
        <v>1373</v>
      </c>
      <c r="E238" s="30">
        <f t="shared" si="7"/>
        <v>6.6332421527204408</v>
      </c>
      <c r="F238" s="31"/>
      <c r="G238" s="22">
        <v>1613200500</v>
      </c>
      <c r="H238" s="22">
        <v>626</v>
      </c>
      <c r="I238" s="31"/>
    </row>
    <row r="239" spans="1:9" x14ac:dyDescent="0.25">
      <c r="A239" s="22" t="s">
        <v>228</v>
      </c>
      <c r="B239" s="22">
        <v>1613202300</v>
      </c>
      <c r="C239" s="24">
        <f t="shared" si="6"/>
        <v>4.75</v>
      </c>
      <c r="D239" s="22">
        <v>1349</v>
      </c>
      <c r="E239" s="30">
        <f t="shared" si="7"/>
        <v>6.6011513506614099</v>
      </c>
      <c r="F239" s="31"/>
      <c r="G239" s="22">
        <v>1613202300</v>
      </c>
      <c r="H239" s="22">
        <v>613</v>
      </c>
      <c r="I239" s="31"/>
    </row>
    <row r="240" spans="1:9" x14ac:dyDescent="0.25">
      <c r="A240" s="22" t="s">
        <v>229</v>
      </c>
      <c r="B240" s="22">
        <v>1613204100</v>
      </c>
      <c r="C240" s="24">
        <f t="shared" si="6"/>
        <v>4.770833333333333</v>
      </c>
      <c r="D240" s="22">
        <v>1332</v>
      </c>
      <c r="E240" s="30">
        <f t="shared" si="7"/>
        <v>6.5777807271902526</v>
      </c>
      <c r="F240" s="31"/>
      <c r="G240" s="22">
        <v>1613204100</v>
      </c>
      <c r="H240" s="22">
        <v>577</v>
      </c>
      <c r="I240" s="31"/>
    </row>
    <row r="241" spans="1:9" x14ac:dyDescent="0.25">
      <c r="A241" s="22" t="s">
        <v>230</v>
      </c>
      <c r="B241" s="22">
        <v>1613205900</v>
      </c>
      <c r="C241" s="24">
        <f t="shared" si="6"/>
        <v>4.791666666666667</v>
      </c>
      <c r="D241" s="22">
        <v>1323</v>
      </c>
      <c r="E241" s="30">
        <f t="shared" si="7"/>
        <v>6.5651833173856868</v>
      </c>
      <c r="F241" s="31"/>
      <c r="G241" s="22">
        <v>1613205900</v>
      </c>
      <c r="H241" s="22">
        <v>554</v>
      </c>
      <c r="I241" s="31"/>
    </row>
    <row r="242" spans="1:9" x14ac:dyDescent="0.25">
      <c r="A242" s="22" t="s">
        <v>231</v>
      </c>
      <c r="B242" s="22">
        <v>1613207700</v>
      </c>
      <c r="C242" s="24">
        <f t="shared" si="6"/>
        <v>4.8125</v>
      </c>
      <c r="D242" s="22">
        <v>1316</v>
      </c>
      <c r="E242" s="30">
        <f t="shared" si="7"/>
        <v>6.5552744260854352</v>
      </c>
      <c r="F242" s="31"/>
      <c r="G242" s="22">
        <v>1613207700</v>
      </c>
      <c r="H242" s="22">
        <v>530</v>
      </c>
      <c r="I242" s="31"/>
    </row>
    <row r="243" spans="1:9" x14ac:dyDescent="0.25">
      <c r="A243" s="22" t="s">
        <v>232</v>
      </c>
      <c r="B243" s="22">
        <v>1613209500</v>
      </c>
      <c r="C243" s="24">
        <f t="shared" si="6"/>
        <v>4.833333333333333</v>
      </c>
      <c r="D243" s="22">
        <v>1298</v>
      </c>
      <c r="E243" s="30">
        <f t="shared" si="7"/>
        <v>6.5293342054627335</v>
      </c>
      <c r="F243" s="31"/>
      <c r="G243" s="22">
        <v>1613209500</v>
      </c>
      <c r="H243" s="22">
        <v>529</v>
      </c>
      <c r="I243" s="31"/>
    </row>
    <row r="244" spans="1:9" x14ac:dyDescent="0.25">
      <c r="A244" s="22" t="s">
        <v>233</v>
      </c>
      <c r="B244" s="22">
        <v>1613211300</v>
      </c>
      <c r="C244" s="24">
        <f t="shared" si="6"/>
        <v>4.854166666666667</v>
      </c>
      <c r="D244" s="22">
        <v>1297</v>
      </c>
      <c r="E244" s="30">
        <f t="shared" si="7"/>
        <v>6.527873161085652</v>
      </c>
      <c r="F244" s="31"/>
      <c r="G244" s="22">
        <v>1613211300</v>
      </c>
      <c r="H244" s="22">
        <v>514</v>
      </c>
      <c r="I244" s="31"/>
    </row>
    <row r="245" spans="1:9" x14ac:dyDescent="0.25">
      <c r="A245" s="22" t="s">
        <v>234</v>
      </c>
      <c r="B245" s="22">
        <v>1613213100</v>
      </c>
      <c r="C245" s="24">
        <f t="shared" si="6"/>
        <v>4.875</v>
      </c>
      <c r="D245" s="22">
        <v>1281</v>
      </c>
      <c r="E245" s="30">
        <f t="shared" si="7"/>
        <v>6.5042013868149597</v>
      </c>
      <c r="F245" s="31"/>
      <c r="G245" s="22">
        <v>1613213100</v>
      </c>
      <c r="H245" s="22">
        <v>493</v>
      </c>
      <c r="I245" s="31"/>
    </row>
    <row r="246" spans="1:9" x14ac:dyDescent="0.25">
      <c r="A246" s="22" t="s">
        <v>235</v>
      </c>
      <c r="B246" s="22">
        <v>1613214900</v>
      </c>
      <c r="C246" s="24">
        <f t="shared" si="6"/>
        <v>4.895833333333333</v>
      </c>
      <c r="D246" s="22">
        <v>1278</v>
      </c>
      <c r="E246" s="30">
        <f t="shared" si="7"/>
        <v>6.4996998623980566</v>
      </c>
      <c r="F246" s="31"/>
      <c r="G246" s="22">
        <v>1613214900</v>
      </c>
      <c r="H246" s="22">
        <v>488</v>
      </c>
      <c r="I246" s="31"/>
    </row>
    <row r="247" spans="1:9" x14ac:dyDescent="0.25">
      <c r="A247" s="22" t="s">
        <v>236</v>
      </c>
      <c r="B247" s="22">
        <v>1613216700</v>
      </c>
      <c r="C247" s="24">
        <f t="shared" si="6"/>
        <v>4.916666666666667</v>
      </c>
      <c r="D247" s="22">
        <v>1277</v>
      </c>
      <c r="E247" s="30">
        <f t="shared" si="7"/>
        <v>6.4981948399203473</v>
      </c>
      <c r="F247" s="31"/>
      <c r="G247" s="22">
        <v>1613216700</v>
      </c>
      <c r="H247" s="22">
        <v>493</v>
      </c>
      <c r="I247" s="31"/>
    </row>
    <row r="248" spans="1:9" x14ac:dyDescent="0.25">
      <c r="A248" s="22" t="s">
        <v>237</v>
      </c>
      <c r="B248" s="22">
        <v>1613218500</v>
      </c>
      <c r="C248" s="24">
        <f t="shared" si="6"/>
        <v>4.9375</v>
      </c>
      <c r="D248" s="22">
        <v>1265</v>
      </c>
      <c r="E248" s="30">
        <f t="shared" si="7"/>
        <v>6.479955645374778</v>
      </c>
      <c r="F248" s="31"/>
      <c r="G248" s="22">
        <v>1613218500</v>
      </c>
      <c r="H248" s="22">
        <v>482</v>
      </c>
      <c r="I248" s="31"/>
    </row>
    <row r="249" spans="1:9" x14ac:dyDescent="0.25">
      <c r="A249" s="22" t="s">
        <v>238</v>
      </c>
      <c r="B249" s="22">
        <v>1613220300</v>
      </c>
      <c r="C249" s="24">
        <f t="shared" si="6"/>
        <v>4.958333333333333</v>
      </c>
      <c r="D249" s="22">
        <v>1244</v>
      </c>
      <c r="E249" s="30">
        <f t="shared" si="7"/>
        <v>6.4472139866654565</v>
      </c>
      <c r="F249" s="31"/>
      <c r="G249" s="22">
        <v>1613220300</v>
      </c>
      <c r="H249" s="22">
        <v>480</v>
      </c>
      <c r="I249" s="31"/>
    </row>
    <row r="250" spans="1:9" x14ac:dyDescent="0.25">
      <c r="A250" s="22" t="s">
        <v>239</v>
      </c>
      <c r="B250" s="22">
        <v>1613222100</v>
      </c>
      <c r="C250" s="24">
        <f t="shared" si="6"/>
        <v>4.979166666666667</v>
      </c>
      <c r="D250" s="22">
        <v>1261</v>
      </c>
      <c r="E250" s="30">
        <f t="shared" si="7"/>
        <v>6.4738012309082427</v>
      </c>
      <c r="F250" s="31"/>
      <c r="G250" s="22">
        <v>1613222100</v>
      </c>
      <c r="H250" s="22">
        <v>468</v>
      </c>
      <c r="I250" s="31"/>
    </row>
    <row r="251" spans="1:9" x14ac:dyDescent="0.25">
      <c r="A251" s="22" t="s">
        <v>240</v>
      </c>
      <c r="B251" s="22">
        <v>1613223900</v>
      </c>
      <c r="C251" s="24">
        <f t="shared" si="6"/>
        <v>5</v>
      </c>
      <c r="D251" s="22">
        <v>1242</v>
      </c>
      <c r="E251" s="30">
        <f t="shared" si="7"/>
        <v>6.4440390886780703</v>
      </c>
      <c r="F251" s="31"/>
      <c r="G251" s="22">
        <v>1613223900</v>
      </c>
      <c r="H251" s="22">
        <v>471</v>
      </c>
      <c r="I251" s="31"/>
    </row>
    <row r="252" spans="1:9" x14ac:dyDescent="0.25">
      <c r="A252" s="22" t="s">
        <v>241</v>
      </c>
      <c r="B252" s="22">
        <v>1613225700</v>
      </c>
      <c r="C252" s="24">
        <f t="shared" si="6"/>
        <v>5.020833333333333</v>
      </c>
      <c r="D252" s="22">
        <v>1244</v>
      </c>
      <c r="E252" s="30">
        <f t="shared" si="7"/>
        <v>6.4472139866654565</v>
      </c>
      <c r="F252" s="31"/>
      <c r="G252" s="22">
        <v>1613225700</v>
      </c>
      <c r="H252" s="22">
        <v>482</v>
      </c>
      <c r="I252" s="31"/>
    </row>
    <row r="253" spans="1:9" x14ac:dyDescent="0.25">
      <c r="A253" s="22" t="s">
        <v>242</v>
      </c>
      <c r="B253" s="22">
        <v>1613227500</v>
      </c>
      <c r="C253" s="24">
        <f t="shared" si="6"/>
        <v>5.041666666666667</v>
      </c>
      <c r="D253" s="22">
        <v>1254</v>
      </c>
      <c r="E253" s="30">
        <f t="shared" si="7"/>
        <v>6.4629390144307264</v>
      </c>
      <c r="F253" s="31"/>
      <c r="G253" s="22">
        <v>1613227500</v>
      </c>
      <c r="H253" s="22">
        <v>515</v>
      </c>
      <c r="I253" s="31"/>
    </row>
    <row r="254" spans="1:9" x14ac:dyDescent="0.25">
      <c r="A254" s="22" t="s">
        <v>243</v>
      </c>
      <c r="B254" s="22">
        <v>1613229300</v>
      </c>
      <c r="C254" s="24">
        <f t="shared" si="6"/>
        <v>5.0625</v>
      </c>
      <c r="D254" s="22">
        <v>1248</v>
      </c>
      <c r="E254" s="30">
        <f t="shared" si="7"/>
        <v>6.4535337017890289</v>
      </c>
      <c r="F254" s="31"/>
      <c r="G254" s="22">
        <v>1613229300</v>
      </c>
      <c r="H254" s="22">
        <v>547</v>
      </c>
      <c r="I254" s="31"/>
    </row>
    <row r="255" spans="1:9" x14ac:dyDescent="0.25">
      <c r="A255" s="22" t="s">
        <v>244</v>
      </c>
      <c r="B255" s="22">
        <v>1613231100</v>
      </c>
      <c r="C255" s="24">
        <f t="shared" si="6"/>
        <v>5.083333333333333</v>
      </c>
      <c r="D255" s="22">
        <v>1251</v>
      </c>
      <c r="E255" s="30">
        <f t="shared" si="7"/>
        <v>6.4582474155573584</v>
      </c>
      <c r="F255" s="31"/>
      <c r="G255" s="22">
        <v>1613231100</v>
      </c>
      <c r="H255" s="22">
        <v>565</v>
      </c>
      <c r="I255" s="31"/>
    </row>
    <row r="256" spans="1:9" x14ac:dyDescent="0.25">
      <c r="A256" s="22" t="s">
        <v>245</v>
      </c>
      <c r="B256" s="22">
        <v>1613232900</v>
      </c>
      <c r="C256" s="24">
        <f t="shared" si="6"/>
        <v>5.104166666666667</v>
      </c>
      <c r="D256" s="22">
        <v>1246</v>
      </c>
      <c r="E256" s="30">
        <f t="shared" si="7"/>
        <v>6.4503788365688406</v>
      </c>
      <c r="F256" s="31"/>
      <c r="G256" s="22">
        <v>1613232900</v>
      </c>
      <c r="H256" s="22">
        <v>531</v>
      </c>
      <c r="I256" s="31"/>
    </row>
    <row r="257" spans="1:9" x14ac:dyDescent="0.25">
      <c r="A257" s="22" t="s">
        <v>246</v>
      </c>
      <c r="B257" s="22">
        <v>1613234700</v>
      </c>
      <c r="C257" s="24">
        <f t="shared" si="6"/>
        <v>5.125</v>
      </c>
      <c r="D257" s="22">
        <v>1251</v>
      </c>
      <c r="E257" s="30">
        <f t="shared" si="7"/>
        <v>6.4582474155573584</v>
      </c>
      <c r="F257" s="31"/>
      <c r="G257" s="22">
        <v>1613234700</v>
      </c>
      <c r="H257" s="22">
        <v>503</v>
      </c>
      <c r="I257" s="31"/>
    </row>
    <row r="258" spans="1:9" x14ac:dyDescent="0.25">
      <c r="A258" s="22" t="s">
        <v>247</v>
      </c>
      <c r="B258" s="22">
        <v>1613236500</v>
      </c>
      <c r="C258" s="24">
        <f t="shared" si="6"/>
        <v>5.145833333333333</v>
      </c>
      <c r="D258" s="22">
        <v>1246</v>
      </c>
      <c r="E258" s="30">
        <f t="shared" si="7"/>
        <v>6.4503788365688406</v>
      </c>
      <c r="F258" s="31"/>
      <c r="G258" s="22">
        <v>1613236500</v>
      </c>
      <c r="H258" s="22">
        <v>501</v>
      </c>
      <c r="I258" s="31"/>
    </row>
    <row r="259" spans="1:9" x14ac:dyDescent="0.25">
      <c r="A259" s="22" t="s">
        <v>248</v>
      </c>
      <c r="B259" s="22">
        <v>1613238300</v>
      </c>
      <c r="C259" s="24">
        <f t="shared" si="6"/>
        <v>5.166666666666667</v>
      </c>
      <c r="D259" s="22">
        <v>1235</v>
      </c>
      <c r="E259" s="30">
        <f t="shared" si="7"/>
        <v>6.4328468874077673</v>
      </c>
      <c r="F259" s="31"/>
      <c r="G259" s="22">
        <v>1613238300</v>
      </c>
      <c r="H259" s="22">
        <v>507</v>
      </c>
      <c r="I259" s="31"/>
    </row>
    <row r="260" spans="1:9" x14ac:dyDescent="0.25">
      <c r="A260" s="22" t="s">
        <v>249</v>
      </c>
      <c r="B260" s="22">
        <v>1613240100</v>
      </c>
      <c r="C260" s="24">
        <f t="shared" si="6"/>
        <v>5.1875</v>
      </c>
      <c r="D260" s="22">
        <v>1235</v>
      </c>
      <c r="E260" s="30">
        <f t="shared" si="7"/>
        <v>6.4328468874077673</v>
      </c>
      <c r="F260" s="31"/>
      <c r="G260" s="22">
        <v>1613240100</v>
      </c>
      <c r="H260" s="22">
        <v>539</v>
      </c>
      <c r="I260" s="31"/>
    </row>
    <row r="261" spans="1:9" x14ac:dyDescent="0.25">
      <c r="A261" s="22" t="s">
        <v>250</v>
      </c>
      <c r="B261" s="22">
        <v>1613241900</v>
      </c>
      <c r="C261" s="24">
        <f t="shared" si="6"/>
        <v>5.208333333333333</v>
      </c>
      <c r="D261" s="22">
        <v>1232</v>
      </c>
      <c r="E261" s="30">
        <f t="shared" si="7"/>
        <v>6.4280116156099067</v>
      </c>
      <c r="F261" s="31"/>
      <c r="G261" s="22">
        <v>1613241900</v>
      </c>
      <c r="H261" s="22">
        <v>548</v>
      </c>
      <c r="I261" s="31"/>
    </row>
    <row r="262" spans="1:9" x14ac:dyDescent="0.25">
      <c r="A262" s="22" t="s">
        <v>251</v>
      </c>
      <c r="B262" s="22">
        <v>1613243700</v>
      </c>
      <c r="C262" s="24">
        <f t="shared" si="6"/>
        <v>5.229166666666667</v>
      </c>
      <c r="D262" s="22">
        <v>1225</v>
      </c>
      <c r="E262" s="30">
        <f t="shared" si="7"/>
        <v>6.4166375541458462</v>
      </c>
      <c r="F262" s="31"/>
      <c r="G262" s="22">
        <v>1613243700</v>
      </c>
      <c r="H262" s="22">
        <v>569</v>
      </c>
      <c r="I262" s="31"/>
    </row>
    <row r="263" spans="1:9" x14ac:dyDescent="0.25">
      <c r="A263" s="22" t="s">
        <v>252</v>
      </c>
      <c r="B263" s="22">
        <v>1613245500</v>
      </c>
      <c r="C263" s="24">
        <f t="shared" si="6"/>
        <v>5.25</v>
      </c>
      <c r="D263" s="22">
        <v>1228</v>
      </c>
      <c r="E263" s="30">
        <f t="shared" si="7"/>
        <v>6.4215280015514109</v>
      </c>
      <c r="F263" s="31"/>
      <c r="G263" s="22">
        <v>1613245500</v>
      </c>
      <c r="H263" s="22">
        <v>584</v>
      </c>
      <c r="I263" s="31"/>
    </row>
    <row r="264" spans="1:9" x14ac:dyDescent="0.25">
      <c r="A264" s="22" t="s">
        <v>253</v>
      </c>
      <c r="B264" s="22">
        <v>1613247300</v>
      </c>
      <c r="C264" s="24">
        <f t="shared" si="6"/>
        <v>5.270833333333333</v>
      </c>
      <c r="D264" s="22">
        <v>1219</v>
      </c>
      <c r="E264" s="30">
        <f t="shared" si="7"/>
        <v>6.4067843197533509</v>
      </c>
      <c r="F264" s="31"/>
      <c r="G264" s="22">
        <v>1613247300</v>
      </c>
      <c r="H264" s="22">
        <v>599</v>
      </c>
      <c r="I264" s="31"/>
    </row>
    <row r="265" spans="1:9" x14ac:dyDescent="0.25">
      <c r="A265" s="22" t="s">
        <v>254</v>
      </c>
      <c r="B265" s="22">
        <v>1613249100</v>
      </c>
      <c r="C265" s="24">
        <f t="shared" si="6"/>
        <v>5.291666666666667</v>
      </c>
      <c r="D265" s="22">
        <v>1215</v>
      </c>
      <c r="E265" s="30">
        <f t="shared" si="7"/>
        <v>6.4001611433056649</v>
      </c>
      <c r="F265" s="31"/>
      <c r="G265" s="22">
        <v>1613249100</v>
      </c>
      <c r="H265" s="22">
        <v>590</v>
      </c>
      <c r="I265" s="31"/>
    </row>
    <row r="266" spans="1:9" x14ac:dyDescent="0.25">
      <c r="A266" s="22" t="s">
        <v>255</v>
      </c>
      <c r="B266" s="22">
        <v>1613250900</v>
      </c>
      <c r="C266" s="24">
        <f t="shared" si="6"/>
        <v>5.3125</v>
      </c>
      <c r="D266" s="22">
        <v>1209</v>
      </c>
      <c r="E266" s="30">
        <f t="shared" si="7"/>
        <v>6.390143395531787</v>
      </c>
      <c r="F266" s="31"/>
      <c r="G266" s="22">
        <v>1613250900</v>
      </c>
      <c r="H266" s="22">
        <v>609</v>
      </c>
      <c r="I266" s="31"/>
    </row>
    <row r="267" spans="1:9" x14ac:dyDescent="0.25">
      <c r="A267" s="22" t="s">
        <v>256</v>
      </c>
      <c r="B267" s="22">
        <v>1613252700</v>
      </c>
      <c r="C267" s="24">
        <f t="shared" si="6"/>
        <v>5.333333333333333</v>
      </c>
      <c r="D267" s="22">
        <v>1203</v>
      </c>
      <c r="E267" s="30">
        <f t="shared" si="7"/>
        <v>6.3800242761155648</v>
      </c>
      <c r="F267" s="31"/>
      <c r="G267" s="22">
        <v>1613252700</v>
      </c>
      <c r="H267" s="22">
        <v>627</v>
      </c>
      <c r="I267" s="31"/>
    </row>
    <row r="268" spans="1:9" x14ac:dyDescent="0.25">
      <c r="A268" s="22" t="s">
        <v>257</v>
      </c>
      <c r="B268" s="22">
        <v>1613254500</v>
      </c>
      <c r="C268" s="24">
        <f t="shared" ref="C268:C331" si="8">(B268-B$11)/3600/24</f>
        <v>5.354166666666667</v>
      </c>
      <c r="D268" s="22">
        <v>1205</v>
      </c>
      <c r="E268" s="30">
        <f t="shared" ref="E268:E331" si="9">LN(D268-H$7)</f>
        <v>6.3834087060781695</v>
      </c>
      <c r="F268" s="31"/>
      <c r="G268" s="22">
        <v>1613254500</v>
      </c>
      <c r="H268" s="22">
        <v>631</v>
      </c>
      <c r="I268" s="31"/>
    </row>
    <row r="269" spans="1:9" x14ac:dyDescent="0.25">
      <c r="A269" s="22" t="s">
        <v>258</v>
      </c>
      <c r="B269" s="22">
        <v>1613256300</v>
      </c>
      <c r="C269" s="24">
        <f t="shared" si="8"/>
        <v>5.375</v>
      </c>
      <c r="D269" s="22">
        <v>1186</v>
      </c>
      <c r="E269" s="30">
        <f t="shared" si="9"/>
        <v>6.3507845405416417</v>
      </c>
      <c r="F269" s="31"/>
      <c r="G269" s="22">
        <v>1613256300</v>
      </c>
      <c r="H269" s="22">
        <v>627</v>
      </c>
      <c r="I269" s="31"/>
    </row>
    <row r="270" spans="1:9" x14ac:dyDescent="0.25">
      <c r="A270" s="22" t="s">
        <v>259</v>
      </c>
      <c r="B270" s="22">
        <v>1613258100</v>
      </c>
      <c r="C270" s="24">
        <f t="shared" si="8"/>
        <v>5.395833333333333</v>
      </c>
      <c r="D270" s="22">
        <v>1178</v>
      </c>
      <c r="E270" s="30">
        <f t="shared" si="9"/>
        <v>6.3367231223168607</v>
      </c>
      <c r="F270" s="31"/>
      <c r="G270" s="22">
        <v>1613258100</v>
      </c>
      <c r="H270" s="22">
        <v>634</v>
      </c>
      <c r="I270" s="31"/>
    </row>
    <row r="271" spans="1:9" x14ac:dyDescent="0.25">
      <c r="A271" s="22" t="s">
        <v>260</v>
      </c>
      <c r="B271" s="22">
        <v>1613259900</v>
      </c>
      <c r="C271" s="24">
        <f t="shared" si="8"/>
        <v>5.416666666666667</v>
      </c>
      <c r="D271" s="22">
        <v>1193</v>
      </c>
      <c r="E271" s="30">
        <f t="shared" si="9"/>
        <v>6.3629281485201412</v>
      </c>
      <c r="F271" s="31"/>
      <c r="G271" s="22">
        <v>1613259900</v>
      </c>
      <c r="H271" s="22">
        <v>642</v>
      </c>
      <c r="I271" s="31"/>
    </row>
    <row r="272" spans="1:9" x14ac:dyDescent="0.25">
      <c r="A272" s="22" t="s">
        <v>261</v>
      </c>
      <c r="B272" s="22">
        <v>1613261700</v>
      </c>
      <c r="C272" s="24">
        <f t="shared" si="8"/>
        <v>5.4375</v>
      </c>
      <c r="D272" s="22">
        <v>1180</v>
      </c>
      <c r="E272" s="30">
        <f t="shared" si="9"/>
        <v>6.3402570568525833</v>
      </c>
      <c r="F272" s="31"/>
      <c r="G272" s="22">
        <v>1613261700</v>
      </c>
      <c r="H272" s="22">
        <v>645</v>
      </c>
      <c r="I272" s="31"/>
    </row>
    <row r="273" spans="1:9" x14ac:dyDescent="0.25">
      <c r="A273" s="22" t="s">
        <v>262</v>
      </c>
      <c r="B273" s="22">
        <v>1613263500</v>
      </c>
      <c r="C273" s="24">
        <f t="shared" si="8"/>
        <v>5.458333333333333</v>
      </c>
      <c r="D273" s="22">
        <v>1179</v>
      </c>
      <c r="E273" s="30">
        <f t="shared" si="9"/>
        <v>6.3384916506705729</v>
      </c>
      <c r="F273" s="31"/>
      <c r="G273" s="22">
        <v>1613263500</v>
      </c>
      <c r="H273" s="22">
        <v>654</v>
      </c>
      <c r="I273" s="31"/>
    </row>
    <row r="274" spans="1:9" x14ac:dyDescent="0.25">
      <c r="A274" s="22" t="s">
        <v>263</v>
      </c>
      <c r="B274" s="22">
        <v>1613265300</v>
      </c>
      <c r="C274" s="24">
        <f t="shared" si="8"/>
        <v>5.479166666666667</v>
      </c>
      <c r="D274" s="22">
        <v>1162</v>
      </c>
      <c r="E274" s="30">
        <f t="shared" si="9"/>
        <v>6.3079928421007896</v>
      </c>
      <c r="F274" s="31"/>
      <c r="G274" s="22">
        <v>1613265300</v>
      </c>
      <c r="H274" s="22">
        <v>649</v>
      </c>
      <c r="I274" s="31"/>
    </row>
    <row r="275" spans="1:9" x14ac:dyDescent="0.25">
      <c r="A275" s="22" t="s">
        <v>264</v>
      </c>
      <c r="B275" s="22">
        <v>1613267100</v>
      </c>
      <c r="C275" s="24">
        <f t="shared" si="8"/>
        <v>5.5</v>
      </c>
      <c r="D275" s="22">
        <v>1149</v>
      </c>
      <c r="E275" s="30">
        <f t="shared" si="9"/>
        <v>6.2840260003438564</v>
      </c>
      <c r="F275" s="31"/>
      <c r="G275" s="22">
        <v>1613267100</v>
      </c>
      <c r="H275" s="22">
        <v>649</v>
      </c>
      <c r="I275" s="31"/>
    </row>
    <row r="276" spans="1:9" x14ac:dyDescent="0.25">
      <c r="A276" s="22" t="s">
        <v>265</v>
      </c>
      <c r="B276" s="22">
        <v>1613268900</v>
      </c>
      <c r="C276" s="24">
        <f t="shared" si="8"/>
        <v>5.520833333333333</v>
      </c>
      <c r="D276" s="22">
        <v>1163</v>
      </c>
      <c r="E276" s="30">
        <f t="shared" si="9"/>
        <v>6.3098128708268195</v>
      </c>
      <c r="F276" s="31"/>
      <c r="G276" s="22">
        <v>1613268900</v>
      </c>
      <c r="H276" s="22">
        <v>655</v>
      </c>
      <c r="I276" s="31"/>
    </row>
    <row r="277" spans="1:9" x14ac:dyDescent="0.25">
      <c r="A277" s="22" t="s">
        <v>266</v>
      </c>
      <c r="B277" s="22">
        <v>1613270700</v>
      </c>
      <c r="C277" s="24">
        <f t="shared" si="8"/>
        <v>5.541666666666667</v>
      </c>
      <c r="D277" s="22">
        <v>1146</v>
      </c>
      <c r="E277" s="30">
        <f t="shared" si="9"/>
        <v>6.27841265462121</v>
      </c>
      <c r="F277" s="31"/>
      <c r="G277" s="22">
        <v>1613270700</v>
      </c>
      <c r="H277" s="22">
        <v>655</v>
      </c>
      <c r="I277" s="31"/>
    </row>
    <row r="278" spans="1:9" x14ac:dyDescent="0.25">
      <c r="A278" s="22" t="s">
        <v>267</v>
      </c>
      <c r="B278" s="22">
        <v>1613272500</v>
      </c>
      <c r="C278" s="24">
        <f t="shared" si="8"/>
        <v>5.5625</v>
      </c>
      <c r="D278" s="22">
        <v>1162</v>
      </c>
      <c r="E278" s="30">
        <f t="shared" si="9"/>
        <v>6.3079928421007896</v>
      </c>
      <c r="F278" s="31"/>
      <c r="G278" s="22">
        <v>1613272500</v>
      </c>
      <c r="H278" s="22">
        <v>647</v>
      </c>
      <c r="I278" s="31"/>
    </row>
    <row r="279" spans="1:9" x14ac:dyDescent="0.25">
      <c r="A279" s="22" t="s">
        <v>268</v>
      </c>
      <c r="B279" s="22">
        <v>1613274300</v>
      </c>
      <c r="C279" s="24">
        <f t="shared" si="8"/>
        <v>5.583333333333333</v>
      </c>
      <c r="D279" s="22">
        <v>1141</v>
      </c>
      <c r="E279" s="30">
        <f t="shared" si="9"/>
        <v>6.2689864840904495</v>
      </c>
      <c r="F279" s="31"/>
      <c r="G279" s="22">
        <v>1613274300</v>
      </c>
      <c r="H279" s="22">
        <v>646</v>
      </c>
      <c r="I279" s="31"/>
    </row>
    <row r="280" spans="1:9" x14ac:dyDescent="0.25">
      <c r="A280" s="22" t="s">
        <v>269</v>
      </c>
      <c r="B280" s="22">
        <v>1613276100</v>
      </c>
      <c r="C280" s="24">
        <f t="shared" si="8"/>
        <v>5.604166666666667</v>
      </c>
      <c r="D280" s="22">
        <v>1150</v>
      </c>
      <c r="E280" s="30">
        <f t="shared" si="9"/>
        <v>6.2858901352094154</v>
      </c>
      <c r="F280" s="31"/>
      <c r="G280" s="22">
        <v>1613276100</v>
      </c>
      <c r="H280" s="22">
        <v>640</v>
      </c>
      <c r="I280" s="31"/>
    </row>
    <row r="281" spans="1:9" x14ac:dyDescent="0.25">
      <c r="A281" s="22" t="s">
        <v>270</v>
      </c>
      <c r="B281" s="22">
        <v>1613277900</v>
      </c>
      <c r="C281" s="24">
        <f t="shared" si="8"/>
        <v>5.625</v>
      </c>
      <c r="D281" s="22">
        <v>1132</v>
      </c>
      <c r="E281" s="30">
        <f t="shared" si="9"/>
        <v>6.2517921794041484</v>
      </c>
      <c r="F281" s="31"/>
      <c r="G281" s="22">
        <v>1613277900</v>
      </c>
      <c r="H281" s="22">
        <v>685</v>
      </c>
      <c r="I281" s="31"/>
    </row>
    <row r="282" spans="1:9" x14ac:dyDescent="0.25">
      <c r="A282" s="22" t="s">
        <v>271</v>
      </c>
      <c r="B282" s="22">
        <v>1613279700</v>
      </c>
      <c r="C282" s="24">
        <f t="shared" si="8"/>
        <v>5.645833333333333</v>
      </c>
      <c r="D282" s="22">
        <v>1116</v>
      </c>
      <c r="E282" s="30">
        <f t="shared" si="9"/>
        <v>6.2204749129320565</v>
      </c>
      <c r="F282" s="31"/>
      <c r="G282" s="22">
        <v>1613279700</v>
      </c>
      <c r="H282" s="22">
        <v>708</v>
      </c>
      <c r="I282" s="31"/>
    </row>
    <row r="283" spans="1:9" x14ac:dyDescent="0.25">
      <c r="A283" s="22" t="s">
        <v>272</v>
      </c>
      <c r="B283" s="22">
        <v>1613281500</v>
      </c>
      <c r="C283" s="24">
        <f t="shared" si="8"/>
        <v>5.666666666666667</v>
      </c>
      <c r="D283" s="22">
        <v>1122</v>
      </c>
      <c r="E283" s="30">
        <f t="shared" si="9"/>
        <v>6.2323341180908765</v>
      </c>
      <c r="F283" s="31"/>
      <c r="G283" s="22">
        <v>1613281500</v>
      </c>
      <c r="H283" s="22">
        <v>692</v>
      </c>
      <c r="I283" s="31"/>
    </row>
    <row r="284" spans="1:9" x14ac:dyDescent="0.25">
      <c r="A284" s="22" t="s">
        <v>273</v>
      </c>
      <c r="B284" s="22">
        <v>1613283300</v>
      </c>
      <c r="C284" s="24">
        <f t="shared" si="8"/>
        <v>5.6875</v>
      </c>
      <c r="D284" s="22">
        <v>1109</v>
      </c>
      <c r="E284" s="30">
        <f t="shared" si="9"/>
        <v>6.206459042848925</v>
      </c>
      <c r="F284" s="31"/>
      <c r="G284" s="22">
        <v>1613283300</v>
      </c>
      <c r="H284" s="22">
        <v>689</v>
      </c>
      <c r="I284" s="31"/>
    </row>
    <row r="285" spans="1:9" x14ac:dyDescent="0.25">
      <c r="A285" s="22" t="s">
        <v>274</v>
      </c>
      <c r="B285" s="22">
        <v>1613285100</v>
      </c>
      <c r="C285" s="24">
        <f t="shared" si="8"/>
        <v>5.708333333333333</v>
      </c>
      <c r="D285" s="22">
        <v>1094</v>
      </c>
      <c r="E285" s="30">
        <f t="shared" si="9"/>
        <v>6.175746740982766</v>
      </c>
      <c r="F285" s="31"/>
      <c r="G285" s="22">
        <v>1613285100</v>
      </c>
      <c r="H285" s="22">
        <v>666</v>
      </c>
      <c r="I285" s="31"/>
    </row>
    <row r="286" spans="1:9" x14ac:dyDescent="0.25">
      <c r="A286" s="22" t="s">
        <v>275</v>
      </c>
      <c r="B286" s="22">
        <v>1613286900</v>
      </c>
      <c r="C286" s="24">
        <f t="shared" si="8"/>
        <v>5.729166666666667</v>
      </c>
      <c r="D286" s="22">
        <v>1099</v>
      </c>
      <c r="E286" s="30">
        <f t="shared" si="9"/>
        <v>6.1860893348630146</v>
      </c>
      <c r="F286" s="31"/>
      <c r="G286" s="22">
        <v>1613286900</v>
      </c>
      <c r="H286" s="22">
        <v>651</v>
      </c>
      <c r="I286" s="31"/>
    </row>
    <row r="287" spans="1:9" x14ac:dyDescent="0.25">
      <c r="A287" s="22" t="s">
        <v>276</v>
      </c>
      <c r="B287" s="22">
        <v>1613288700</v>
      </c>
      <c r="C287" s="24">
        <f t="shared" si="8"/>
        <v>5.75</v>
      </c>
      <c r="D287" s="22">
        <v>1074</v>
      </c>
      <c r="E287" s="30">
        <f t="shared" si="9"/>
        <v>6.1332722845156455</v>
      </c>
      <c r="F287" s="31"/>
      <c r="G287" s="22">
        <v>1613288700</v>
      </c>
      <c r="H287" s="22">
        <v>640</v>
      </c>
      <c r="I287" s="31"/>
    </row>
    <row r="288" spans="1:9" x14ac:dyDescent="0.25">
      <c r="A288" s="22" t="s">
        <v>277</v>
      </c>
      <c r="B288" s="22">
        <v>1613290500</v>
      </c>
      <c r="C288" s="24">
        <f t="shared" si="8"/>
        <v>5.770833333333333</v>
      </c>
      <c r="D288" s="22">
        <v>1075</v>
      </c>
      <c r="E288" s="30">
        <f t="shared" si="9"/>
        <v>6.1354394048223195</v>
      </c>
      <c r="F288" s="31"/>
      <c r="G288" s="22">
        <v>1613290500</v>
      </c>
      <c r="H288" s="22">
        <v>609</v>
      </c>
      <c r="I288" s="31"/>
    </row>
    <row r="289" spans="1:9" x14ac:dyDescent="0.25">
      <c r="A289" s="22" t="s">
        <v>278</v>
      </c>
      <c r="B289" s="22">
        <v>1613292300</v>
      </c>
      <c r="C289" s="24">
        <f t="shared" si="8"/>
        <v>5.791666666666667</v>
      </c>
      <c r="D289" s="22">
        <v>1051</v>
      </c>
      <c r="E289" s="30">
        <f t="shared" si="9"/>
        <v>6.0820865477025272</v>
      </c>
      <c r="F289" s="31"/>
      <c r="G289" s="22">
        <v>1613292300</v>
      </c>
      <c r="H289" s="22">
        <v>574</v>
      </c>
      <c r="I289" s="31"/>
    </row>
    <row r="290" spans="1:9" x14ac:dyDescent="0.25">
      <c r="A290" s="22" t="s">
        <v>279</v>
      </c>
      <c r="B290" s="22">
        <v>1613294100</v>
      </c>
      <c r="C290" s="24">
        <f t="shared" si="8"/>
        <v>5.8125</v>
      </c>
      <c r="D290" s="22">
        <v>1050</v>
      </c>
      <c r="E290" s="30">
        <f t="shared" si="9"/>
        <v>6.0798005295121644</v>
      </c>
      <c r="F290" s="31"/>
      <c r="G290" s="22">
        <v>1613294100</v>
      </c>
      <c r="H290" s="22">
        <v>545</v>
      </c>
      <c r="I290" s="31"/>
    </row>
    <row r="291" spans="1:9" x14ac:dyDescent="0.25">
      <c r="A291" s="22" t="s">
        <v>280</v>
      </c>
      <c r="B291" s="22">
        <v>1613295900</v>
      </c>
      <c r="C291" s="24">
        <f t="shared" si="8"/>
        <v>5.833333333333333</v>
      </c>
      <c r="D291" s="22">
        <v>1049</v>
      </c>
      <c r="E291" s="30">
        <f t="shared" si="9"/>
        <v>6.077509273466517</v>
      </c>
      <c r="F291" s="31"/>
      <c r="G291" s="22">
        <v>1613295900</v>
      </c>
      <c r="H291" s="22">
        <v>527</v>
      </c>
      <c r="I291" s="31"/>
    </row>
    <row r="292" spans="1:9" x14ac:dyDescent="0.25">
      <c r="A292" s="22" t="s">
        <v>281</v>
      </c>
      <c r="B292" s="22">
        <v>1613297700</v>
      </c>
      <c r="C292" s="24">
        <f t="shared" si="8"/>
        <v>5.854166666666667</v>
      </c>
      <c r="D292" s="22">
        <v>1047</v>
      </c>
      <c r="E292" s="30">
        <f t="shared" si="9"/>
        <v>6.0729109514125224</v>
      </c>
      <c r="F292" s="31"/>
      <c r="G292" s="22">
        <v>1613297700</v>
      </c>
      <c r="H292" s="22">
        <v>519</v>
      </c>
      <c r="I292" s="31"/>
    </row>
    <row r="293" spans="1:9" x14ac:dyDescent="0.25">
      <c r="A293" s="22" t="s">
        <v>282</v>
      </c>
      <c r="B293" s="22">
        <v>1613299500</v>
      </c>
      <c r="C293" s="24">
        <f t="shared" si="8"/>
        <v>5.875</v>
      </c>
      <c r="D293" s="22">
        <v>1042</v>
      </c>
      <c r="E293" s="30">
        <f t="shared" si="9"/>
        <v>6.0613217792271454</v>
      </c>
      <c r="F293" s="31"/>
      <c r="G293" s="22">
        <v>1613299500</v>
      </c>
      <c r="H293" s="22">
        <v>512</v>
      </c>
      <c r="I293" s="31"/>
    </row>
    <row r="294" spans="1:9" x14ac:dyDescent="0.25">
      <c r="A294" s="22" t="s">
        <v>283</v>
      </c>
      <c r="B294" s="22">
        <v>1613301300</v>
      </c>
      <c r="C294" s="24">
        <f t="shared" si="8"/>
        <v>5.895833333333333</v>
      </c>
      <c r="D294" s="22">
        <v>1033</v>
      </c>
      <c r="E294" s="30">
        <f t="shared" si="9"/>
        <v>6.040116675525935</v>
      </c>
      <c r="F294" s="31"/>
      <c r="G294" s="22">
        <v>1613301300</v>
      </c>
      <c r="H294" s="22">
        <v>504</v>
      </c>
      <c r="I294" s="31"/>
    </row>
    <row r="295" spans="1:9" x14ac:dyDescent="0.25">
      <c r="A295" s="22" t="s">
        <v>284</v>
      </c>
      <c r="B295" s="22">
        <v>1613303100</v>
      </c>
      <c r="C295" s="24">
        <f t="shared" si="8"/>
        <v>5.916666666666667</v>
      </c>
      <c r="D295" s="22">
        <v>1030</v>
      </c>
      <c r="E295" s="30">
        <f t="shared" si="9"/>
        <v>6.0329471929153273</v>
      </c>
      <c r="F295" s="31"/>
      <c r="G295" s="22">
        <v>1613303100</v>
      </c>
      <c r="H295" s="22">
        <v>507</v>
      </c>
      <c r="I295" s="31"/>
    </row>
    <row r="296" spans="1:9" x14ac:dyDescent="0.25">
      <c r="A296" s="22" t="s">
        <v>285</v>
      </c>
      <c r="B296" s="22">
        <v>1613304900</v>
      </c>
      <c r="C296" s="24">
        <f t="shared" si="8"/>
        <v>5.9375</v>
      </c>
      <c r="D296" s="22">
        <v>1021</v>
      </c>
      <c r="E296" s="30">
        <f t="shared" si="9"/>
        <v>6.0111250784891803</v>
      </c>
      <c r="F296" s="31"/>
      <c r="G296" s="22">
        <v>1613304900</v>
      </c>
      <c r="H296" s="22">
        <v>506</v>
      </c>
      <c r="I296" s="31"/>
    </row>
    <row r="297" spans="1:9" x14ac:dyDescent="0.25">
      <c r="A297" s="22" t="s">
        <v>286</v>
      </c>
      <c r="B297" s="22">
        <v>1613306700</v>
      </c>
      <c r="C297" s="24">
        <f t="shared" si="8"/>
        <v>5.958333333333333</v>
      </c>
      <c r="D297" s="22">
        <v>1018</v>
      </c>
      <c r="E297" s="30">
        <f t="shared" si="9"/>
        <v>6.0037439185538846</v>
      </c>
      <c r="F297" s="31"/>
      <c r="G297" s="22">
        <v>1613306700</v>
      </c>
      <c r="H297" s="22">
        <v>523</v>
      </c>
      <c r="I297" s="31"/>
    </row>
    <row r="298" spans="1:9" x14ac:dyDescent="0.25">
      <c r="A298" s="22" t="s">
        <v>287</v>
      </c>
      <c r="B298" s="22">
        <v>1613308500</v>
      </c>
      <c r="C298" s="24">
        <f t="shared" si="8"/>
        <v>5.979166666666667</v>
      </c>
      <c r="D298" s="22">
        <v>989</v>
      </c>
      <c r="E298" s="30">
        <f t="shared" si="9"/>
        <v>5.9294349532731756</v>
      </c>
      <c r="F298" s="31"/>
      <c r="G298" s="22">
        <v>1613308500</v>
      </c>
      <c r="H298" s="22">
        <v>530</v>
      </c>
      <c r="I298" s="31"/>
    </row>
    <row r="299" spans="1:9" x14ac:dyDescent="0.25">
      <c r="A299" s="22" t="s">
        <v>288</v>
      </c>
      <c r="B299" s="22">
        <v>1613310300</v>
      </c>
      <c r="C299" s="24">
        <f t="shared" si="8"/>
        <v>6</v>
      </c>
      <c r="D299" s="22">
        <v>1006</v>
      </c>
      <c r="E299" s="30">
        <f t="shared" si="9"/>
        <v>5.9736620920460179</v>
      </c>
      <c r="F299" s="31"/>
      <c r="G299" s="22">
        <v>1613310300</v>
      </c>
      <c r="H299" s="22">
        <v>567</v>
      </c>
      <c r="I299" s="31"/>
    </row>
    <row r="300" spans="1:9" x14ac:dyDescent="0.25">
      <c r="A300" s="22" t="s">
        <v>289</v>
      </c>
      <c r="B300" s="22">
        <v>1613312100</v>
      </c>
      <c r="C300" s="24">
        <f t="shared" si="8"/>
        <v>6.020833333333333</v>
      </c>
      <c r="D300" s="22">
        <v>1011</v>
      </c>
      <c r="E300" s="30">
        <f t="shared" si="9"/>
        <v>5.9863063388602908</v>
      </c>
      <c r="F300" s="31"/>
      <c r="G300" s="22">
        <v>1613312100</v>
      </c>
      <c r="H300" s="22">
        <v>624</v>
      </c>
      <c r="I300" s="31"/>
    </row>
    <row r="301" spans="1:9" x14ac:dyDescent="0.25">
      <c r="A301" s="22" t="s">
        <v>290</v>
      </c>
      <c r="B301" s="22">
        <v>1613313900</v>
      </c>
      <c r="C301" s="24">
        <f t="shared" si="8"/>
        <v>6.041666666666667</v>
      </c>
      <c r="D301" s="22">
        <v>1020</v>
      </c>
      <c r="E301" s="30">
        <f t="shared" si="9"/>
        <v>6.0086707403727342</v>
      </c>
      <c r="F301" s="31"/>
      <c r="G301" s="22">
        <v>1613313900</v>
      </c>
      <c r="H301" s="22">
        <v>607</v>
      </c>
      <c r="I301" s="31"/>
    </row>
    <row r="302" spans="1:9" x14ac:dyDescent="0.25">
      <c r="A302" s="22" t="s">
        <v>291</v>
      </c>
      <c r="B302" s="22">
        <v>1613315700</v>
      </c>
      <c r="C302" s="24">
        <f t="shared" si="8"/>
        <v>6.0625</v>
      </c>
      <c r="D302" s="22">
        <v>1012</v>
      </c>
      <c r="E302" s="30">
        <f t="shared" si="9"/>
        <v>5.988816115570998</v>
      </c>
      <c r="F302" s="31"/>
      <c r="G302" s="22">
        <v>1613315700</v>
      </c>
      <c r="H302" s="22">
        <v>570</v>
      </c>
      <c r="I302" s="31"/>
    </row>
    <row r="303" spans="1:9" x14ac:dyDescent="0.25">
      <c r="A303" s="22" t="s">
        <v>292</v>
      </c>
      <c r="B303" s="22">
        <v>1613317500</v>
      </c>
      <c r="C303" s="24">
        <f t="shared" si="8"/>
        <v>6.083333333333333</v>
      </c>
      <c r="D303" s="22">
        <v>1023</v>
      </c>
      <c r="E303" s="30">
        <f t="shared" si="9"/>
        <v>6.0160157569831858</v>
      </c>
      <c r="F303" s="31"/>
      <c r="G303" s="22">
        <v>1613317500</v>
      </c>
      <c r="H303" s="22">
        <v>555</v>
      </c>
      <c r="I303" s="31"/>
    </row>
    <row r="304" spans="1:9" x14ac:dyDescent="0.25">
      <c r="A304" s="22" t="s">
        <v>293</v>
      </c>
      <c r="B304" s="22">
        <v>1613319300</v>
      </c>
      <c r="C304" s="24">
        <f t="shared" si="8"/>
        <v>6.104166666666667</v>
      </c>
      <c r="D304" s="22">
        <v>1002</v>
      </c>
      <c r="E304" s="30">
        <f t="shared" si="9"/>
        <v>5.9634303067688093</v>
      </c>
      <c r="F304" s="31"/>
      <c r="G304" s="22">
        <v>1613319300</v>
      </c>
      <c r="H304" s="22">
        <v>542</v>
      </c>
      <c r="I304" s="31"/>
    </row>
    <row r="305" spans="1:9" x14ac:dyDescent="0.25">
      <c r="A305" s="22" t="s">
        <v>294</v>
      </c>
      <c r="B305" s="22">
        <v>1613321100</v>
      </c>
      <c r="C305" s="24">
        <f t="shared" si="8"/>
        <v>6.125</v>
      </c>
      <c r="D305" s="22">
        <v>1006</v>
      </c>
      <c r="E305" s="30">
        <f t="shared" si="9"/>
        <v>5.9736620920460179</v>
      </c>
      <c r="F305" s="31"/>
      <c r="G305" s="22">
        <v>1613321100</v>
      </c>
      <c r="H305" s="22">
        <v>513</v>
      </c>
      <c r="I305" s="31"/>
    </row>
    <row r="306" spans="1:9" x14ac:dyDescent="0.25">
      <c r="A306" s="22" t="s">
        <v>295</v>
      </c>
      <c r="B306" s="22">
        <v>1613322900</v>
      </c>
      <c r="C306" s="24">
        <f t="shared" si="8"/>
        <v>6.145833333333333</v>
      </c>
      <c r="D306" s="22">
        <v>996</v>
      </c>
      <c r="E306" s="30">
        <f t="shared" si="9"/>
        <v>5.947883617373356</v>
      </c>
      <c r="F306" s="31"/>
      <c r="G306" s="22">
        <v>1613322900</v>
      </c>
      <c r="H306" s="22">
        <v>498</v>
      </c>
      <c r="I306" s="31"/>
    </row>
    <row r="307" spans="1:9" x14ac:dyDescent="0.25">
      <c r="A307" s="22" t="s">
        <v>296</v>
      </c>
      <c r="B307" s="22">
        <v>1613324700</v>
      </c>
      <c r="C307" s="24">
        <f t="shared" si="8"/>
        <v>6.166666666666667</v>
      </c>
      <c r="D307" s="22">
        <v>982</v>
      </c>
      <c r="E307" s="30">
        <f t="shared" si="9"/>
        <v>5.9106395286782494</v>
      </c>
      <c r="F307" s="31"/>
      <c r="G307" s="22">
        <v>1613324700</v>
      </c>
      <c r="H307" s="22">
        <v>479</v>
      </c>
      <c r="I307" s="31"/>
    </row>
    <row r="308" spans="1:9" x14ac:dyDescent="0.25">
      <c r="A308" s="22" t="s">
        <v>297</v>
      </c>
      <c r="B308" s="22">
        <v>1613326500</v>
      </c>
      <c r="C308" s="24">
        <f t="shared" si="8"/>
        <v>6.1875</v>
      </c>
      <c r="D308" s="22">
        <v>980</v>
      </c>
      <c r="E308" s="30">
        <f t="shared" si="9"/>
        <v>5.9052038764101518</v>
      </c>
      <c r="F308" s="31"/>
      <c r="G308" s="22">
        <v>1613326500</v>
      </c>
      <c r="H308" s="22">
        <v>444</v>
      </c>
      <c r="I308" s="31"/>
    </row>
    <row r="309" spans="1:9" x14ac:dyDescent="0.25">
      <c r="A309" s="22" t="s">
        <v>298</v>
      </c>
      <c r="B309" s="22">
        <v>1613328300</v>
      </c>
      <c r="C309" s="24">
        <f t="shared" si="8"/>
        <v>6.208333333333333</v>
      </c>
      <c r="D309" s="22">
        <v>968</v>
      </c>
      <c r="E309" s="30">
        <f t="shared" si="9"/>
        <v>5.8719544775083685</v>
      </c>
      <c r="F309" s="31"/>
      <c r="G309" s="22">
        <v>1613328300</v>
      </c>
      <c r="H309" s="22">
        <v>437</v>
      </c>
      <c r="I309" s="31"/>
    </row>
    <row r="310" spans="1:9" x14ac:dyDescent="0.25">
      <c r="A310" s="22" t="s">
        <v>299</v>
      </c>
      <c r="B310" s="22">
        <v>1613330100</v>
      </c>
      <c r="C310" s="24">
        <f t="shared" si="8"/>
        <v>6.229166666666667</v>
      </c>
      <c r="D310" s="22">
        <v>949</v>
      </c>
      <c r="E310" s="30">
        <f t="shared" si="9"/>
        <v>5.8169386122964832</v>
      </c>
      <c r="F310" s="31"/>
      <c r="G310" s="22">
        <v>1613330100</v>
      </c>
      <c r="H310" s="22">
        <v>421</v>
      </c>
      <c r="I310" s="31"/>
    </row>
    <row r="311" spans="1:9" x14ac:dyDescent="0.25">
      <c r="A311" s="22" t="s">
        <v>300</v>
      </c>
      <c r="B311" s="22">
        <v>1613331900</v>
      </c>
      <c r="C311" s="24">
        <f t="shared" si="8"/>
        <v>6.25</v>
      </c>
      <c r="D311" s="22">
        <v>972</v>
      </c>
      <c r="E311" s="30">
        <f t="shared" si="9"/>
        <v>5.8831608963001125</v>
      </c>
      <c r="F311" s="31"/>
      <c r="G311" s="22">
        <v>1613331900</v>
      </c>
      <c r="H311" s="22">
        <v>402</v>
      </c>
      <c r="I311" s="31"/>
    </row>
    <row r="312" spans="1:9" x14ac:dyDescent="0.25">
      <c r="A312" s="22" t="s">
        <v>301</v>
      </c>
      <c r="B312" s="22">
        <v>1613333700</v>
      </c>
      <c r="C312" s="24">
        <f t="shared" si="8"/>
        <v>6.270833333333333</v>
      </c>
      <c r="D312" s="22">
        <v>955</v>
      </c>
      <c r="E312" s="30">
        <f t="shared" si="9"/>
        <v>5.8346412168045285</v>
      </c>
      <c r="F312" s="31"/>
      <c r="G312" s="22">
        <v>1613333700</v>
      </c>
      <c r="H312" s="22">
        <v>398</v>
      </c>
      <c r="I312" s="31"/>
    </row>
    <row r="313" spans="1:9" x14ac:dyDescent="0.25">
      <c r="A313" s="22" t="s">
        <v>302</v>
      </c>
      <c r="B313" s="22">
        <v>1613335500</v>
      </c>
      <c r="C313" s="24">
        <f t="shared" si="8"/>
        <v>6.291666666666667</v>
      </c>
      <c r="D313" s="22">
        <v>951</v>
      </c>
      <c r="E313" s="30">
        <f t="shared" si="9"/>
        <v>5.8228743688959774</v>
      </c>
      <c r="F313" s="31"/>
      <c r="G313" s="22">
        <v>1613335500</v>
      </c>
      <c r="H313" s="22">
        <v>376</v>
      </c>
      <c r="I313" s="31"/>
    </row>
    <row r="314" spans="1:9" x14ac:dyDescent="0.25">
      <c r="A314" s="22" t="s">
        <v>303</v>
      </c>
      <c r="B314" s="22">
        <v>1613337300</v>
      </c>
      <c r="C314" s="24">
        <f t="shared" si="8"/>
        <v>6.3125</v>
      </c>
      <c r="D314" s="22">
        <v>943</v>
      </c>
      <c r="E314" s="30">
        <f t="shared" si="9"/>
        <v>5.7989169692879026</v>
      </c>
      <c r="F314" s="31"/>
      <c r="G314" s="22">
        <v>1613337300</v>
      </c>
      <c r="H314" s="22">
        <v>370</v>
      </c>
      <c r="I314" s="31"/>
    </row>
    <row r="315" spans="1:9" x14ac:dyDescent="0.25">
      <c r="A315" s="22" t="s">
        <v>304</v>
      </c>
      <c r="B315" s="22">
        <v>1613339100</v>
      </c>
      <c r="C315" s="24">
        <f t="shared" si="8"/>
        <v>6.333333333333333</v>
      </c>
      <c r="D315" s="22">
        <v>946</v>
      </c>
      <c r="E315" s="30">
        <f t="shared" si="9"/>
        <v>5.8079683876949115</v>
      </c>
      <c r="F315" s="31"/>
      <c r="G315" s="22">
        <v>1613339100</v>
      </c>
      <c r="H315" s="22">
        <v>435</v>
      </c>
      <c r="I315" s="31"/>
    </row>
    <row r="316" spans="1:9" x14ac:dyDescent="0.25">
      <c r="A316" s="22" t="s">
        <v>305</v>
      </c>
      <c r="B316" s="22">
        <v>1613340900</v>
      </c>
      <c r="C316" s="24">
        <f t="shared" si="8"/>
        <v>6.354166666666667</v>
      </c>
      <c r="D316" s="22">
        <v>945</v>
      </c>
      <c r="E316" s="30">
        <f t="shared" si="9"/>
        <v>5.8049603421806912</v>
      </c>
      <c r="F316" s="31"/>
      <c r="G316" s="22">
        <v>1613340900</v>
      </c>
      <c r="H316" s="22">
        <v>499</v>
      </c>
      <c r="I316" s="31"/>
    </row>
    <row r="317" spans="1:9" x14ac:dyDescent="0.25">
      <c r="A317" s="22" t="s">
        <v>306</v>
      </c>
      <c r="B317" s="22">
        <v>1613342700</v>
      </c>
      <c r="C317" s="24">
        <f t="shared" si="8"/>
        <v>6.375</v>
      </c>
      <c r="D317" s="22">
        <v>956</v>
      </c>
      <c r="E317" s="30">
        <f t="shared" si="9"/>
        <v>5.8375614211777922</v>
      </c>
      <c r="F317" s="31"/>
      <c r="G317" s="22">
        <v>1613342700</v>
      </c>
      <c r="H317" s="22">
        <v>562</v>
      </c>
      <c r="I317" s="31"/>
    </row>
    <row r="318" spans="1:9" x14ac:dyDescent="0.25">
      <c r="A318" s="22" t="s">
        <v>307</v>
      </c>
      <c r="B318" s="22">
        <v>1613344500</v>
      </c>
      <c r="C318" s="24">
        <f t="shared" si="8"/>
        <v>6.395833333333333</v>
      </c>
      <c r="D318" s="22">
        <v>939</v>
      </c>
      <c r="E318" s="30">
        <f t="shared" si="9"/>
        <v>5.7867195403561018</v>
      </c>
      <c r="F318" s="31"/>
      <c r="G318" s="22">
        <v>1613344500</v>
      </c>
      <c r="H318" s="22">
        <v>569</v>
      </c>
      <c r="I318" s="31"/>
    </row>
    <row r="319" spans="1:9" x14ac:dyDescent="0.25">
      <c r="A319" s="22" t="s">
        <v>308</v>
      </c>
      <c r="B319" s="22">
        <v>1613346300</v>
      </c>
      <c r="C319" s="24">
        <f t="shared" si="8"/>
        <v>6.416666666666667</v>
      </c>
      <c r="D319" s="22">
        <v>945</v>
      </c>
      <c r="E319" s="30">
        <f t="shared" si="9"/>
        <v>5.8049603421806912</v>
      </c>
      <c r="F319" s="31"/>
      <c r="G319" s="22">
        <v>1613346300</v>
      </c>
      <c r="H319" s="22">
        <v>599</v>
      </c>
      <c r="I319" s="31"/>
    </row>
    <row r="320" spans="1:9" x14ac:dyDescent="0.25">
      <c r="A320" s="22" t="s">
        <v>309</v>
      </c>
      <c r="B320" s="22">
        <v>1613348100</v>
      </c>
      <c r="C320" s="24">
        <f t="shared" si="8"/>
        <v>6.4375</v>
      </c>
      <c r="D320" s="22">
        <v>948</v>
      </c>
      <c r="E320" s="30">
        <f t="shared" si="9"/>
        <v>5.8139574690461115</v>
      </c>
      <c r="F320" s="31"/>
      <c r="G320" s="22">
        <v>1613348100</v>
      </c>
      <c r="H320" s="22">
        <v>613</v>
      </c>
      <c r="I320" s="31"/>
    </row>
    <row r="321" spans="1:9" x14ac:dyDescent="0.25">
      <c r="A321" s="22" t="s">
        <v>310</v>
      </c>
      <c r="B321" s="22">
        <v>1613349900</v>
      </c>
      <c r="C321" s="24">
        <f t="shared" si="8"/>
        <v>6.458333333333333</v>
      </c>
      <c r="D321" s="22">
        <v>942</v>
      </c>
      <c r="E321" s="30">
        <f t="shared" si="9"/>
        <v>5.7958815315482104</v>
      </c>
      <c r="F321" s="31"/>
      <c r="G321" s="22">
        <v>1613349900</v>
      </c>
      <c r="H321" s="22">
        <v>640</v>
      </c>
      <c r="I321" s="31"/>
    </row>
    <row r="322" spans="1:9" x14ac:dyDescent="0.25">
      <c r="A322" s="22" t="s">
        <v>311</v>
      </c>
      <c r="B322" s="22">
        <v>1613351700</v>
      </c>
      <c r="C322" s="24">
        <f t="shared" si="8"/>
        <v>6.479166666666667</v>
      </c>
      <c r="D322" s="22">
        <v>948</v>
      </c>
      <c r="E322" s="30">
        <f t="shared" si="9"/>
        <v>5.8139574690461115</v>
      </c>
      <c r="F322" s="31"/>
      <c r="G322" s="22">
        <v>1613351700</v>
      </c>
      <c r="H322" s="22">
        <v>646</v>
      </c>
      <c r="I322" s="31"/>
    </row>
    <row r="323" spans="1:9" x14ac:dyDescent="0.25">
      <c r="A323" s="22" t="s">
        <v>312</v>
      </c>
      <c r="B323" s="22">
        <v>1613353500</v>
      </c>
      <c r="C323" s="24">
        <f t="shared" si="8"/>
        <v>6.5</v>
      </c>
      <c r="D323" s="22">
        <v>948</v>
      </c>
      <c r="E323" s="30">
        <f t="shared" si="9"/>
        <v>5.8139574690461115</v>
      </c>
      <c r="F323" s="31"/>
      <c r="G323" s="22">
        <v>1613353500</v>
      </c>
      <c r="H323" s="22">
        <v>665</v>
      </c>
      <c r="I323" s="31"/>
    </row>
    <row r="324" spans="1:9" x14ac:dyDescent="0.25">
      <c r="A324" s="22" t="s">
        <v>313</v>
      </c>
      <c r="B324" s="22">
        <v>1613355300</v>
      </c>
      <c r="C324" s="24">
        <f t="shared" si="8"/>
        <v>6.520833333333333</v>
      </c>
      <c r="D324" s="22">
        <v>950</v>
      </c>
      <c r="E324" s="30">
        <f t="shared" si="9"/>
        <v>5.8199108947405662</v>
      </c>
      <c r="F324" s="31"/>
      <c r="G324" s="22">
        <v>1613355300</v>
      </c>
      <c r="H324" s="22">
        <v>687</v>
      </c>
      <c r="I324" s="31"/>
    </row>
    <row r="325" spans="1:9" x14ac:dyDescent="0.25">
      <c r="A325" s="22" t="s">
        <v>314</v>
      </c>
      <c r="B325" s="22">
        <v>1613357100</v>
      </c>
      <c r="C325" s="24">
        <f t="shared" si="8"/>
        <v>6.541666666666667</v>
      </c>
      <c r="D325" s="22">
        <v>948</v>
      </c>
      <c r="E325" s="30">
        <f t="shared" si="9"/>
        <v>5.8139574690461115</v>
      </c>
      <c r="F325" s="31"/>
      <c r="G325" s="22">
        <v>1613357100</v>
      </c>
      <c r="H325" s="22">
        <v>683</v>
      </c>
      <c r="I325" s="31"/>
    </row>
    <row r="326" spans="1:9" x14ac:dyDescent="0.25">
      <c r="A326" s="22" t="s">
        <v>315</v>
      </c>
      <c r="B326" s="22">
        <v>1613358900</v>
      </c>
      <c r="C326" s="24">
        <f t="shared" si="8"/>
        <v>6.5625</v>
      </c>
      <c r="D326" s="22">
        <v>956</v>
      </c>
      <c r="E326" s="30">
        <f t="shared" si="9"/>
        <v>5.8375614211777922</v>
      </c>
      <c r="F326" s="31"/>
      <c r="G326" s="22">
        <v>1613358900</v>
      </c>
      <c r="H326" s="22">
        <v>685</v>
      </c>
      <c r="I326" s="31"/>
    </row>
    <row r="327" spans="1:9" x14ac:dyDescent="0.25">
      <c r="A327" s="22" t="s">
        <v>316</v>
      </c>
      <c r="B327" s="22">
        <v>1613360700</v>
      </c>
      <c r="C327" s="24">
        <f t="shared" si="8"/>
        <v>6.583333333333333</v>
      </c>
      <c r="D327" s="22">
        <v>935</v>
      </c>
      <c r="E327" s="30">
        <f t="shared" si="9"/>
        <v>5.774371495129806</v>
      </c>
      <c r="F327" s="31"/>
      <c r="G327" s="22">
        <v>1613360700</v>
      </c>
      <c r="H327" s="22">
        <v>694</v>
      </c>
      <c r="I327" s="31"/>
    </row>
    <row r="328" spans="1:9" x14ac:dyDescent="0.25">
      <c r="A328" s="22" t="s">
        <v>317</v>
      </c>
      <c r="B328" s="22">
        <v>1613362500</v>
      </c>
      <c r="C328" s="24">
        <f t="shared" si="8"/>
        <v>6.604166666666667</v>
      </c>
      <c r="D328" s="22">
        <v>930</v>
      </c>
      <c r="E328" s="30">
        <f t="shared" si="9"/>
        <v>5.7587188832910634</v>
      </c>
      <c r="F328" s="31"/>
      <c r="G328" s="22">
        <v>1613362500</v>
      </c>
      <c r="H328" s="22">
        <v>700</v>
      </c>
      <c r="I328" s="31"/>
    </row>
    <row r="329" spans="1:9" x14ac:dyDescent="0.25">
      <c r="A329" s="22" t="s">
        <v>318</v>
      </c>
      <c r="B329" s="22">
        <v>1613364300</v>
      </c>
      <c r="C329" s="24">
        <f t="shared" si="8"/>
        <v>6.625</v>
      </c>
      <c r="D329" s="22">
        <v>937</v>
      </c>
      <c r="E329" s="30">
        <f t="shared" si="9"/>
        <v>5.7805645768994838</v>
      </c>
      <c r="F329" s="31"/>
      <c r="G329" s="22">
        <v>1613364300</v>
      </c>
      <c r="H329" s="22">
        <v>706</v>
      </c>
      <c r="I329" s="31"/>
    </row>
    <row r="330" spans="1:9" x14ac:dyDescent="0.25">
      <c r="A330" s="22" t="s">
        <v>319</v>
      </c>
      <c r="B330" s="22">
        <v>1613366100</v>
      </c>
      <c r="C330" s="24">
        <f t="shared" si="8"/>
        <v>6.645833333333333</v>
      </c>
      <c r="D330" s="22">
        <v>936</v>
      </c>
      <c r="E330" s="30">
        <f t="shared" si="9"/>
        <v>5.7774728302897085</v>
      </c>
      <c r="F330" s="31"/>
      <c r="G330" s="22">
        <v>1613366100</v>
      </c>
      <c r="H330" s="22">
        <v>772</v>
      </c>
      <c r="I330" s="31"/>
    </row>
    <row r="331" spans="1:9" x14ac:dyDescent="0.25">
      <c r="A331" s="22" t="s">
        <v>320</v>
      </c>
      <c r="B331" s="22">
        <v>1613367900</v>
      </c>
      <c r="C331" s="24">
        <f t="shared" si="8"/>
        <v>6.666666666666667</v>
      </c>
      <c r="D331" s="22">
        <v>935</v>
      </c>
      <c r="E331" s="30">
        <f t="shared" si="9"/>
        <v>5.774371495129806</v>
      </c>
      <c r="F331" s="31"/>
      <c r="G331" s="22">
        <v>1613367900</v>
      </c>
      <c r="H331" s="22">
        <v>795</v>
      </c>
      <c r="I331" s="31"/>
    </row>
    <row r="332" spans="1:9" x14ac:dyDescent="0.25">
      <c r="A332" s="22" t="s">
        <v>321</v>
      </c>
      <c r="B332" s="22">
        <v>1613369700</v>
      </c>
      <c r="C332" s="24">
        <f t="shared" ref="C332:C358" si="10">(B332-B$11)/3600/24</f>
        <v>6.6875</v>
      </c>
      <c r="D332" s="22">
        <v>930</v>
      </c>
      <c r="E332" s="30">
        <f t="shared" ref="E332:E358" si="11">LN(D332-H$7)</f>
        <v>5.7587188832910634</v>
      </c>
      <c r="F332" s="31"/>
      <c r="G332" s="22">
        <v>1613369700</v>
      </c>
      <c r="H332" s="22">
        <v>801</v>
      </c>
      <c r="I332" s="31"/>
    </row>
    <row r="333" spans="1:9" x14ac:dyDescent="0.25">
      <c r="A333" s="22" t="s">
        <v>322</v>
      </c>
      <c r="B333" s="22">
        <v>1613371500</v>
      </c>
      <c r="C333" s="24">
        <f t="shared" si="10"/>
        <v>6.708333333333333</v>
      </c>
      <c r="D333" s="22">
        <v>918</v>
      </c>
      <c r="E333" s="30">
        <f t="shared" si="11"/>
        <v>5.7201216896420526</v>
      </c>
      <c r="F333" s="31"/>
      <c r="G333" s="22">
        <v>1613371500</v>
      </c>
      <c r="H333" s="22">
        <v>781</v>
      </c>
      <c r="I333" s="31"/>
    </row>
    <row r="334" spans="1:9" x14ac:dyDescent="0.25">
      <c r="A334" s="22" t="s">
        <v>323</v>
      </c>
      <c r="B334" s="22">
        <v>1613373300</v>
      </c>
      <c r="C334" s="24">
        <f t="shared" si="10"/>
        <v>6.729166666666667</v>
      </c>
      <c r="D334" s="22">
        <v>913</v>
      </c>
      <c r="E334" s="30">
        <f t="shared" si="11"/>
        <v>5.703589219268606</v>
      </c>
      <c r="F334" s="31"/>
      <c r="G334" s="22">
        <v>1613373300</v>
      </c>
      <c r="H334" s="22">
        <v>762</v>
      </c>
      <c r="I334" s="31"/>
    </row>
    <row r="335" spans="1:9" x14ac:dyDescent="0.25">
      <c r="A335" s="22" t="s">
        <v>324</v>
      </c>
      <c r="B335" s="22">
        <v>1613375100</v>
      </c>
      <c r="C335" s="24">
        <f t="shared" si="10"/>
        <v>6.75</v>
      </c>
      <c r="D335" s="22">
        <v>903</v>
      </c>
      <c r="E335" s="30">
        <f t="shared" si="11"/>
        <v>5.6696810029478666</v>
      </c>
      <c r="F335" s="31"/>
      <c r="G335" s="22">
        <v>1613375100</v>
      </c>
      <c r="H335" s="22">
        <v>733</v>
      </c>
      <c r="I335" s="31"/>
    </row>
    <row r="336" spans="1:9" x14ac:dyDescent="0.25">
      <c r="A336" s="22" t="s">
        <v>325</v>
      </c>
      <c r="B336" s="22">
        <v>1613376900</v>
      </c>
      <c r="C336" s="24">
        <f t="shared" si="10"/>
        <v>6.770833333333333</v>
      </c>
      <c r="D336" s="22">
        <v>904</v>
      </c>
      <c r="E336" s="30">
        <f t="shared" si="11"/>
        <v>5.6731240342177029</v>
      </c>
      <c r="F336" s="31"/>
      <c r="G336" s="22">
        <v>1613376900</v>
      </c>
      <c r="H336" s="22">
        <v>716</v>
      </c>
      <c r="I336" s="31"/>
    </row>
    <row r="337" spans="1:9" x14ac:dyDescent="0.25">
      <c r="A337" s="22" t="s">
        <v>326</v>
      </c>
      <c r="B337" s="22">
        <v>1613378700</v>
      </c>
      <c r="C337" s="24">
        <f t="shared" si="10"/>
        <v>6.791666666666667</v>
      </c>
      <c r="D337" s="22">
        <v>892</v>
      </c>
      <c r="E337" s="30">
        <f t="shared" si="11"/>
        <v>5.6310039788178647</v>
      </c>
      <c r="F337" s="31"/>
      <c r="G337" s="22">
        <v>1613378700</v>
      </c>
      <c r="H337" s="22">
        <v>689</v>
      </c>
      <c r="I337" s="31"/>
    </row>
    <row r="338" spans="1:9" x14ac:dyDescent="0.25">
      <c r="A338" s="22" t="s">
        <v>327</v>
      </c>
      <c r="B338" s="22">
        <v>1613380500</v>
      </c>
      <c r="C338" s="24">
        <f t="shared" si="10"/>
        <v>6.8125</v>
      </c>
      <c r="D338" s="22">
        <v>889</v>
      </c>
      <c r="E338" s="30">
        <f t="shared" si="11"/>
        <v>5.6201908037480965</v>
      </c>
      <c r="F338" s="31"/>
      <c r="G338" s="22">
        <v>1613380500</v>
      </c>
      <c r="H338" s="22">
        <v>673</v>
      </c>
      <c r="I338" s="31"/>
    </row>
    <row r="339" spans="1:9" x14ac:dyDescent="0.25">
      <c r="A339" s="22" t="s">
        <v>328</v>
      </c>
      <c r="B339" s="22">
        <v>1613382300</v>
      </c>
      <c r="C339" s="24">
        <f t="shared" si="10"/>
        <v>6.833333333333333</v>
      </c>
      <c r="D339" s="22">
        <v>887</v>
      </c>
      <c r="E339" s="30">
        <f t="shared" si="11"/>
        <v>5.6129165109577421</v>
      </c>
      <c r="F339" s="31"/>
      <c r="G339" s="22">
        <v>1613382300</v>
      </c>
      <c r="H339" s="22">
        <v>657</v>
      </c>
      <c r="I339" s="31"/>
    </row>
    <row r="340" spans="1:9" x14ac:dyDescent="0.25">
      <c r="A340" s="22" t="s">
        <v>329</v>
      </c>
      <c r="B340" s="22">
        <v>1613384100</v>
      </c>
      <c r="C340" s="24">
        <f t="shared" si="10"/>
        <v>6.854166666666667</v>
      </c>
      <c r="D340" s="22">
        <v>873</v>
      </c>
      <c r="E340" s="30">
        <f t="shared" si="11"/>
        <v>5.5604586407146819</v>
      </c>
      <c r="F340" s="31"/>
      <c r="G340" s="22">
        <v>1613384100</v>
      </c>
      <c r="H340" s="22">
        <v>594</v>
      </c>
      <c r="I340" s="31"/>
    </row>
    <row r="341" spans="1:9" x14ac:dyDescent="0.25">
      <c r="A341" s="22" t="s">
        <v>330</v>
      </c>
      <c r="B341" s="22">
        <v>1613385900</v>
      </c>
      <c r="C341" s="24">
        <f t="shared" si="10"/>
        <v>6.875</v>
      </c>
      <c r="D341" s="22">
        <v>863</v>
      </c>
      <c r="E341" s="30">
        <f t="shared" si="11"/>
        <v>5.5212290069150107</v>
      </c>
      <c r="F341" s="31"/>
      <c r="G341" s="22">
        <v>1613385900</v>
      </c>
      <c r="H341" s="22">
        <v>577</v>
      </c>
      <c r="I341" s="31"/>
    </row>
    <row r="342" spans="1:9" x14ac:dyDescent="0.25">
      <c r="A342" s="22" t="s">
        <v>331</v>
      </c>
      <c r="B342" s="22">
        <v>1613387700</v>
      </c>
      <c r="C342" s="24">
        <f t="shared" si="10"/>
        <v>6.895833333333333</v>
      </c>
      <c r="D342" s="22">
        <v>850</v>
      </c>
      <c r="E342" s="30">
        <f t="shared" si="11"/>
        <v>5.4678155077781527</v>
      </c>
      <c r="F342" s="31"/>
      <c r="G342" s="22">
        <v>1613387700</v>
      </c>
      <c r="H342" s="22">
        <v>563</v>
      </c>
      <c r="I342" s="31"/>
    </row>
    <row r="343" spans="1:9" x14ac:dyDescent="0.25">
      <c r="A343" s="22" t="s">
        <v>332</v>
      </c>
      <c r="B343" s="22">
        <v>1613389500</v>
      </c>
      <c r="C343" s="24">
        <f t="shared" si="10"/>
        <v>6.916666666666667</v>
      </c>
      <c r="D343" s="22">
        <v>855</v>
      </c>
      <c r="E343" s="30">
        <f t="shared" si="11"/>
        <v>5.4886981478134222</v>
      </c>
      <c r="F343" s="31"/>
      <c r="G343" s="22">
        <v>1613389500</v>
      </c>
      <c r="H343" s="22">
        <v>557</v>
      </c>
      <c r="I343" s="31"/>
    </row>
    <row r="344" spans="1:9" x14ac:dyDescent="0.25">
      <c r="A344" s="22" t="s">
        <v>333</v>
      </c>
      <c r="B344" s="22">
        <v>1613391300</v>
      </c>
      <c r="C344" s="24">
        <f t="shared" si="10"/>
        <v>6.9375</v>
      </c>
      <c r="D344" s="22">
        <v>857</v>
      </c>
      <c r="E344" s="30">
        <f t="shared" si="11"/>
        <v>5.4969306109401774</v>
      </c>
      <c r="F344" s="31"/>
      <c r="G344" s="22">
        <v>1613391300</v>
      </c>
      <c r="H344" s="22">
        <v>552</v>
      </c>
      <c r="I344" s="31"/>
    </row>
    <row r="345" spans="1:9" x14ac:dyDescent="0.25">
      <c r="A345" s="22" t="s">
        <v>334</v>
      </c>
      <c r="B345" s="22">
        <v>1613393100</v>
      </c>
      <c r="C345" s="24">
        <f t="shared" si="10"/>
        <v>6.958333333333333</v>
      </c>
      <c r="D345" s="22">
        <v>854</v>
      </c>
      <c r="E345" s="30">
        <f t="shared" si="11"/>
        <v>5.4845563609267955</v>
      </c>
      <c r="F345" s="31"/>
      <c r="G345" s="22">
        <v>1613393100</v>
      </c>
      <c r="H345" s="22">
        <v>548</v>
      </c>
      <c r="I345" s="31"/>
    </row>
    <row r="346" spans="1:9" x14ac:dyDescent="0.25">
      <c r="A346" s="22" t="s">
        <v>335</v>
      </c>
      <c r="B346" s="22">
        <v>1613394900</v>
      </c>
      <c r="C346" s="24">
        <f t="shared" si="10"/>
        <v>6.979166666666667</v>
      </c>
      <c r="D346" s="22">
        <v>844</v>
      </c>
      <c r="E346" s="30">
        <f t="shared" si="11"/>
        <v>5.4421667222541776</v>
      </c>
      <c r="F346" s="31"/>
      <c r="G346" s="22">
        <v>1613394900</v>
      </c>
      <c r="H346" s="22">
        <v>543</v>
      </c>
      <c r="I346" s="31"/>
    </row>
    <row r="347" spans="1:9" x14ac:dyDescent="0.25">
      <c r="A347" s="22" t="s">
        <v>336</v>
      </c>
      <c r="B347" s="22">
        <v>1613396700</v>
      </c>
      <c r="C347" s="24">
        <f t="shared" si="10"/>
        <v>7</v>
      </c>
      <c r="D347" s="22">
        <v>841</v>
      </c>
      <c r="E347" s="30">
        <f t="shared" si="11"/>
        <v>5.4290913377896883</v>
      </c>
      <c r="F347" s="31"/>
      <c r="G347" s="22">
        <v>1613396700</v>
      </c>
      <c r="H347" s="22">
        <v>554</v>
      </c>
      <c r="I347" s="31"/>
    </row>
    <row r="348" spans="1:9" x14ac:dyDescent="0.25">
      <c r="A348" s="22" t="s">
        <v>337</v>
      </c>
      <c r="B348" s="22">
        <v>1613398500</v>
      </c>
      <c r="C348" s="24">
        <f t="shared" si="10"/>
        <v>7.020833333333333</v>
      </c>
      <c r="D348" s="22">
        <v>830</v>
      </c>
      <c r="E348" s="30">
        <f t="shared" si="11"/>
        <v>5.3796301703179763</v>
      </c>
      <c r="F348" s="31"/>
      <c r="G348" s="22">
        <v>1613398500</v>
      </c>
      <c r="H348" s="22">
        <v>557</v>
      </c>
      <c r="I348" s="31"/>
    </row>
    <row r="349" spans="1:9" x14ac:dyDescent="0.25">
      <c r="A349" s="22" t="s">
        <v>338</v>
      </c>
      <c r="B349" s="22">
        <v>1613400300</v>
      </c>
      <c r="C349" s="24">
        <f t="shared" si="10"/>
        <v>7.041666666666667</v>
      </c>
      <c r="D349" s="22">
        <v>838</v>
      </c>
      <c r="E349" s="30">
        <f t="shared" si="11"/>
        <v>5.4158427200539254</v>
      </c>
      <c r="F349" s="31"/>
      <c r="G349" s="22">
        <v>1613400300</v>
      </c>
      <c r="H349" s="22">
        <v>609</v>
      </c>
      <c r="I349" s="31"/>
    </row>
    <row r="350" spans="1:9" x14ac:dyDescent="0.25">
      <c r="A350" s="22" t="s">
        <v>339</v>
      </c>
      <c r="B350" s="22">
        <v>1613402100</v>
      </c>
      <c r="C350" s="24">
        <f t="shared" si="10"/>
        <v>7.0625</v>
      </c>
      <c r="D350" s="22">
        <v>847</v>
      </c>
      <c r="E350" s="30">
        <f t="shared" si="11"/>
        <v>5.4550733452870581</v>
      </c>
      <c r="F350" s="31"/>
      <c r="G350" s="22">
        <v>1613402100</v>
      </c>
      <c r="H350" s="22">
        <v>637</v>
      </c>
      <c r="I350" s="31"/>
    </row>
    <row r="351" spans="1:9" x14ac:dyDescent="0.25">
      <c r="A351" s="22" t="s">
        <v>340</v>
      </c>
      <c r="B351" s="22">
        <v>1613403900</v>
      </c>
      <c r="C351" s="24">
        <f t="shared" si="10"/>
        <v>7.083333333333333</v>
      </c>
      <c r="D351" s="22">
        <v>841</v>
      </c>
      <c r="E351" s="30">
        <f t="shared" si="11"/>
        <v>5.4290913377896883</v>
      </c>
      <c r="F351" s="31"/>
      <c r="G351" s="22">
        <v>1613403900</v>
      </c>
      <c r="H351" s="22">
        <v>640</v>
      </c>
      <c r="I351" s="31"/>
    </row>
    <row r="352" spans="1:9" x14ac:dyDescent="0.25">
      <c r="A352" s="22" t="s">
        <v>341</v>
      </c>
      <c r="B352" s="22">
        <v>1613405700</v>
      </c>
      <c r="C352" s="24">
        <f t="shared" si="10"/>
        <v>7.104166666666667</v>
      </c>
      <c r="D352" s="22">
        <v>846</v>
      </c>
      <c r="E352" s="30">
        <f t="shared" si="11"/>
        <v>5.4507896199718813</v>
      </c>
      <c r="F352" s="31"/>
      <c r="G352" s="22">
        <v>1613405700</v>
      </c>
      <c r="H352" s="22">
        <v>652</v>
      </c>
      <c r="I352" s="31"/>
    </row>
    <row r="353" spans="1:9" x14ac:dyDescent="0.25">
      <c r="A353" s="22" t="s">
        <v>342</v>
      </c>
      <c r="B353" s="22">
        <v>1613407500</v>
      </c>
      <c r="C353" s="24">
        <f t="shared" si="10"/>
        <v>7.125</v>
      </c>
      <c r="D353" s="22">
        <v>843</v>
      </c>
      <c r="E353" s="30">
        <f t="shared" si="11"/>
        <v>5.4378272292646885</v>
      </c>
      <c r="F353" s="31"/>
      <c r="G353" s="22">
        <v>1613407500</v>
      </c>
      <c r="H353" s="22">
        <v>681</v>
      </c>
      <c r="I353" s="31"/>
    </row>
    <row r="354" spans="1:9" x14ac:dyDescent="0.25">
      <c r="A354" s="22" t="s">
        <v>343</v>
      </c>
      <c r="B354" s="22">
        <v>1613409300</v>
      </c>
      <c r="C354" s="24">
        <f t="shared" si="10"/>
        <v>7.145833333333333</v>
      </c>
      <c r="D354" s="22">
        <v>835</v>
      </c>
      <c r="E354" s="30">
        <f t="shared" si="11"/>
        <v>5.4024162170758094</v>
      </c>
      <c r="F354" s="31"/>
      <c r="G354" s="22">
        <v>1613409300</v>
      </c>
      <c r="H354" s="22">
        <v>648</v>
      </c>
      <c r="I354" s="31"/>
    </row>
    <row r="355" spans="1:9" x14ac:dyDescent="0.25">
      <c r="A355" s="22" t="s">
        <v>344</v>
      </c>
      <c r="B355" s="22">
        <v>1613411100</v>
      </c>
      <c r="C355" s="24">
        <f t="shared" si="10"/>
        <v>7.166666666666667</v>
      </c>
      <c r="D355" s="22">
        <v>845</v>
      </c>
      <c r="E355" s="30">
        <f t="shared" si="11"/>
        <v>5.4464874653798665</v>
      </c>
      <c r="F355" s="31"/>
      <c r="G355" s="22">
        <v>1613411100</v>
      </c>
      <c r="H355" s="22">
        <v>633</v>
      </c>
      <c r="I355" s="31"/>
    </row>
    <row r="356" spans="1:9" x14ac:dyDescent="0.25">
      <c r="A356" s="22" t="s">
        <v>345</v>
      </c>
      <c r="B356" s="22">
        <v>1613412900</v>
      </c>
      <c r="C356" s="24">
        <f t="shared" si="10"/>
        <v>7.1875</v>
      </c>
      <c r="D356" s="22">
        <v>854</v>
      </c>
      <c r="E356" s="30">
        <f t="shared" si="11"/>
        <v>5.4845563609267955</v>
      </c>
      <c r="F356" s="31"/>
      <c r="G356" s="22">
        <v>1613412900</v>
      </c>
      <c r="H356" s="22">
        <v>664</v>
      </c>
      <c r="I356" s="31"/>
    </row>
    <row r="357" spans="1:9" x14ac:dyDescent="0.25">
      <c r="A357" s="22" t="s">
        <v>346</v>
      </c>
      <c r="B357" s="22">
        <v>1613414700</v>
      </c>
      <c r="C357" s="24">
        <f t="shared" si="10"/>
        <v>7.208333333333333</v>
      </c>
      <c r="D357" s="22">
        <v>836</v>
      </c>
      <c r="E357" s="30">
        <f t="shared" si="11"/>
        <v>5.4069117779584914</v>
      </c>
      <c r="F357" s="31"/>
      <c r="G357" s="22">
        <v>1613414700</v>
      </c>
      <c r="H357" s="22">
        <v>689</v>
      </c>
      <c r="I357" s="31"/>
    </row>
    <row r="358" spans="1:9" x14ac:dyDescent="0.25">
      <c r="A358" s="22" t="s">
        <v>347</v>
      </c>
      <c r="B358" s="22">
        <v>1613416500</v>
      </c>
      <c r="C358" s="24">
        <f t="shared" si="10"/>
        <v>7.229166666666667</v>
      </c>
      <c r="D358" s="22">
        <v>842</v>
      </c>
      <c r="E358" s="30">
        <f t="shared" si="11"/>
        <v>5.4334688229718378</v>
      </c>
      <c r="F358" s="31"/>
      <c r="G358" s="22">
        <v>1613416500</v>
      </c>
      <c r="H358" s="22">
        <v>705</v>
      </c>
      <c r="I358" s="31"/>
    </row>
    <row r="359" spans="1:9" x14ac:dyDescent="0.25">
      <c r="F359" s="34"/>
      <c r="I359" s="31"/>
    </row>
    <row r="360" spans="1:9" x14ac:dyDescent="0.25">
      <c r="B360" s="22"/>
      <c r="C360" s="25"/>
      <c r="D360" s="22"/>
      <c r="E360" s="31"/>
      <c r="F360" s="31"/>
      <c r="G360" s="22"/>
      <c r="I360" s="31"/>
    </row>
    <row r="361" spans="1:9" x14ac:dyDescent="0.25">
      <c r="G361" s="22"/>
      <c r="I361" s="31"/>
    </row>
  </sheetData>
  <phoneticPr fontId="11" type="noConversion"/>
  <pageMargins left="0.7" right="0.7" top="0.75" bottom="0.75" header="0.3" footer="0.3"/>
  <pageSetup orientation="portrait" horizontalDpi="90" verticalDpi="90" r:id="rId1"/>
  <ignoredErrors>
    <ignoredError sqref="H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236C0-ABEE-4494-8527-82E84D56B00F}">
  <dimension ref="A1:T22"/>
  <sheetViews>
    <sheetView workbookViewId="0">
      <selection activeCell="D22" sqref="D22"/>
    </sheetView>
  </sheetViews>
  <sheetFormatPr baseColWidth="10" defaultColWidth="9.140625" defaultRowHeight="15" x14ac:dyDescent="0.25"/>
  <cols>
    <col min="1" max="1" width="12.5703125" style="26" customWidth="1"/>
    <col min="2" max="2" width="17" style="26" customWidth="1"/>
    <col min="3" max="3" width="14" style="26" customWidth="1"/>
    <col min="4" max="4" width="17.7109375" style="26" customWidth="1"/>
    <col min="5" max="5" width="13.28515625" style="26" customWidth="1"/>
    <col min="6" max="6" width="15.140625" style="26" customWidth="1"/>
    <col min="7" max="7" width="11.28515625" style="26" customWidth="1"/>
    <col min="8" max="8" width="5.5703125" customWidth="1"/>
    <col min="9" max="9" width="18.140625" style="26" customWidth="1"/>
    <col min="10" max="20" width="9.140625" style="26"/>
  </cols>
  <sheetData>
    <row r="1" spans="1:9" ht="18" x14ac:dyDescent="0.25">
      <c r="A1" s="46" t="s">
        <v>350</v>
      </c>
      <c r="B1" s="39"/>
    </row>
    <row r="3" spans="1:9" ht="18" x14ac:dyDescent="0.25">
      <c r="A3" s="48" t="s">
        <v>388</v>
      </c>
      <c r="I3" s="63" t="s">
        <v>349</v>
      </c>
    </row>
    <row r="4" spans="1:9" x14ac:dyDescent="0.25">
      <c r="I4" s="34" t="s">
        <v>396</v>
      </c>
    </row>
    <row r="5" spans="1:9" x14ac:dyDescent="0.25">
      <c r="B5" s="52"/>
      <c r="C5" s="52"/>
      <c r="D5" s="52"/>
      <c r="E5" s="52"/>
      <c r="F5" s="52"/>
      <c r="I5" s="34" t="s">
        <v>395</v>
      </c>
    </row>
    <row r="6" spans="1:9" x14ac:dyDescent="0.25">
      <c r="A6" s="42" t="s">
        <v>387</v>
      </c>
      <c r="C6" s="23"/>
      <c r="F6" s="23"/>
      <c r="I6" s="40" t="s">
        <v>397</v>
      </c>
    </row>
    <row r="7" spans="1:9" x14ac:dyDescent="0.25">
      <c r="A7" s="42" t="s">
        <v>389</v>
      </c>
      <c r="C7" s="23"/>
      <c r="F7" s="23"/>
    </row>
    <row r="8" spans="1:9" x14ac:dyDescent="0.25">
      <c r="A8" s="42" t="s">
        <v>372</v>
      </c>
      <c r="C8" s="23"/>
      <c r="F8" s="23"/>
    </row>
    <row r="9" spans="1:9" ht="18.75" x14ac:dyDescent="0.25">
      <c r="A9" s="42" t="s">
        <v>391</v>
      </c>
      <c r="C9" s="23"/>
      <c r="F9" s="23"/>
    </row>
    <row r="10" spans="1:9" ht="18.75" x14ac:dyDescent="0.25">
      <c r="A10" s="42" t="s">
        <v>392</v>
      </c>
      <c r="C10" s="23"/>
      <c r="F10" s="23"/>
    </row>
    <row r="11" spans="1:9" ht="18.75" x14ac:dyDescent="0.25">
      <c r="A11" s="42" t="s">
        <v>393</v>
      </c>
      <c r="C11" s="23"/>
      <c r="F11" s="23"/>
    </row>
    <row r="12" spans="1:9" ht="18.75" x14ac:dyDescent="0.25">
      <c r="A12" s="42" t="s">
        <v>390</v>
      </c>
      <c r="B12" s="38"/>
      <c r="C12" s="23"/>
      <c r="F12" s="23"/>
    </row>
    <row r="13" spans="1:9" x14ac:dyDescent="0.25">
      <c r="F13" s="23"/>
    </row>
    <row r="14" spans="1:9" ht="15.75" thickBot="1" x14ac:dyDescent="0.3">
      <c r="A14" s="26" t="s">
        <v>417</v>
      </c>
    </row>
    <row r="15" spans="1:9" ht="19.5" thickBot="1" x14ac:dyDescent="0.4">
      <c r="A15" s="49" t="s">
        <v>378</v>
      </c>
      <c r="B15" s="53" t="s">
        <v>418</v>
      </c>
      <c r="C15" s="53" t="s">
        <v>399</v>
      </c>
      <c r="D15" s="53" t="s">
        <v>419</v>
      </c>
      <c r="E15" s="53" t="s">
        <v>398</v>
      </c>
      <c r="F15" s="56" t="s">
        <v>355</v>
      </c>
      <c r="G15" s="59" t="s">
        <v>394</v>
      </c>
    </row>
    <row r="16" spans="1:9" x14ac:dyDescent="0.25">
      <c r="A16" s="50">
        <v>613</v>
      </c>
      <c r="B16" s="15">
        <v>4218</v>
      </c>
      <c r="C16" s="11">
        <v>3.5</v>
      </c>
      <c r="D16" s="15">
        <v>4015</v>
      </c>
      <c r="E16" s="11">
        <v>9.5</v>
      </c>
      <c r="F16" s="57">
        <f>(E16-C16)/24</f>
        <v>0.25</v>
      </c>
      <c r="G16" s="60">
        <f>(LN(B16-A16)-LN(D16-A16))/F16</f>
        <v>0.23183310705297089</v>
      </c>
    </row>
    <row r="17" spans="1:7" x14ac:dyDescent="0.25">
      <c r="A17" s="50">
        <v>613</v>
      </c>
      <c r="B17" s="15">
        <v>4213</v>
      </c>
      <c r="C17" s="11">
        <v>4</v>
      </c>
      <c r="D17" s="15">
        <v>3976</v>
      </c>
      <c r="E17" s="11">
        <v>10</v>
      </c>
      <c r="F17" s="57">
        <f t="shared" ref="F17:F20" si="0">(E17-C17)/24</f>
        <v>0.25</v>
      </c>
      <c r="G17" s="60">
        <f t="shared" ref="G17:G20" si="1">(LN(B17-A17)-LN(D17-A17))/F17</f>
        <v>0.27240165081572343</v>
      </c>
    </row>
    <row r="18" spans="1:7" x14ac:dyDescent="0.25">
      <c r="A18" s="50">
        <v>613</v>
      </c>
      <c r="B18" s="15">
        <v>4213</v>
      </c>
      <c r="C18" s="11">
        <v>4</v>
      </c>
      <c r="D18" s="15">
        <v>3512</v>
      </c>
      <c r="E18" s="11">
        <v>20</v>
      </c>
      <c r="F18" s="57">
        <f t="shared" si="0"/>
        <v>0.66666666666666663</v>
      </c>
      <c r="G18" s="60">
        <f t="shared" si="1"/>
        <v>0.32485199328381853</v>
      </c>
    </row>
    <row r="19" spans="1:7" x14ac:dyDescent="0.25">
      <c r="A19" s="50">
        <v>613</v>
      </c>
      <c r="B19" s="15">
        <v>4213</v>
      </c>
      <c r="C19" s="11">
        <v>4</v>
      </c>
      <c r="D19" s="15">
        <v>1591</v>
      </c>
      <c r="E19" s="11">
        <v>96</v>
      </c>
      <c r="F19" s="57">
        <f t="shared" si="0"/>
        <v>3.8333333333333335</v>
      </c>
      <c r="G19" s="60">
        <f t="shared" si="1"/>
        <v>0.33995985767201298</v>
      </c>
    </row>
    <row r="20" spans="1:7" ht="15.75" thickBot="1" x14ac:dyDescent="0.3">
      <c r="A20" s="51">
        <v>613</v>
      </c>
      <c r="B20" s="20">
        <v>4213</v>
      </c>
      <c r="C20" s="7">
        <v>4</v>
      </c>
      <c r="D20" s="20">
        <v>1215</v>
      </c>
      <c r="E20" s="7">
        <v>127</v>
      </c>
      <c r="F20" s="58">
        <f t="shared" si="0"/>
        <v>5.125</v>
      </c>
      <c r="G20" s="61">
        <f t="shared" si="1"/>
        <v>0.34896227885568393</v>
      </c>
    </row>
    <row r="21" spans="1:7" x14ac:dyDescent="0.25">
      <c r="A21" s="14"/>
      <c r="B21" s="52"/>
      <c r="C21" s="54"/>
      <c r="D21" s="55"/>
      <c r="E21" s="52"/>
      <c r="F21" s="43"/>
      <c r="G21" s="62"/>
    </row>
    <row r="22" spans="1:7" x14ac:dyDescent="0.25">
      <c r="A22" s="3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D461-569B-4BA5-A296-63D783148E47}">
  <dimension ref="A1:T18"/>
  <sheetViews>
    <sheetView workbookViewId="0">
      <selection activeCell="I21" sqref="I21"/>
    </sheetView>
  </sheetViews>
  <sheetFormatPr baseColWidth="10" defaultColWidth="9.140625" defaultRowHeight="15" x14ac:dyDescent="0.25"/>
  <cols>
    <col min="1" max="1" width="12.140625" style="26" customWidth="1"/>
    <col min="2" max="2" width="12.7109375" style="26" customWidth="1"/>
    <col min="3" max="3" width="10.5703125" style="26" customWidth="1"/>
    <col min="4" max="4" width="21.140625" style="26" customWidth="1"/>
    <col min="5" max="5" width="8.140625" style="26" customWidth="1"/>
    <col min="6" max="6" width="19.42578125" style="26" customWidth="1"/>
    <col min="7" max="7" width="12.42578125" style="26" customWidth="1"/>
    <col min="8" max="8" width="4" style="26" customWidth="1"/>
    <col min="9" max="9" width="18.140625" style="26" customWidth="1"/>
    <col min="10" max="10" width="17" style="26" customWidth="1"/>
    <col min="11" max="20" width="9.140625" style="26"/>
  </cols>
  <sheetData>
    <row r="1" spans="1:9" ht="18" x14ac:dyDescent="0.25">
      <c r="A1" s="46" t="s">
        <v>351</v>
      </c>
    </row>
    <row r="3" spans="1:9" x14ac:dyDescent="0.25">
      <c r="A3" s="48" t="s">
        <v>400</v>
      </c>
      <c r="I3" s="63" t="s">
        <v>349</v>
      </c>
    </row>
    <row r="4" spans="1:9" x14ac:dyDescent="0.25">
      <c r="G4" s="74"/>
      <c r="I4" s="34" t="s">
        <v>420</v>
      </c>
    </row>
    <row r="5" spans="1:9" x14ac:dyDescent="0.25">
      <c r="I5" s="34" t="s">
        <v>407</v>
      </c>
    </row>
    <row r="6" spans="1:9" x14ac:dyDescent="0.25">
      <c r="A6" s="42"/>
      <c r="G6" s="75"/>
      <c r="I6" s="40" t="s">
        <v>406</v>
      </c>
    </row>
    <row r="7" spans="1:9" x14ac:dyDescent="0.25">
      <c r="A7" s="42" t="s">
        <v>387</v>
      </c>
      <c r="G7" s="76"/>
    </row>
    <row r="8" spans="1:9" x14ac:dyDescent="0.25">
      <c r="A8" s="42" t="s">
        <v>401</v>
      </c>
      <c r="G8" s="76"/>
    </row>
    <row r="9" spans="1:9" ht="18.75" x14ac:dyDescent="0.25">
      <c r="A9" s="42" t="s">
        <v>402</v>
      </c>
      <c r="G9" s="76"/>
    </row>
    <row r="10" spans="1:9" ht="18.75" x14ac:dyDescent="0.25">
      <c r="A10" s="42" t="s">
        <v>403</v>
      </c>
      <c r="G10" s="76"/>
    </row>
    <row r="11" spans="1:9" ht="18.75" x14ac:dyDescent="0.25">
      <c r="A11" s="42" t="s">
        <v>404</v>
      </c>
      <c r="G11" s="76"/>
    </row>
    <row r="12" spans="1:9" x14ac:dyDescent="0.25">
      <c r="A12" s="42" t="s">
        <v>405</v>
      </c>
      <c r="G12" s="76"/>
    </row>
    <row r="13" spans="1:9" x14ac:dyDescent="0.25">
      <c r="A13" s="42"/>
    </row>
    <row r="14" spans="1:9" ht="15.75" thickBot="1" x14ac:dyDescent="0.3">
      <c r="A14" s="42" t="s">
        <v>409</v>
      </c>
    </row>
    <row r="15" spans="1:9" x14ac:dyDescent="0.25">
      <c r="A15" s="64"/>
      <c r="B15" s="65"/>
      <c r="C15" s="65"/>
      <c r="D15" s="65"/>
      <c r="E15" s="69"/>
      <c r="F15" s="65" t="s">
        <v>408</v>
      </c>
      <c r="G15" s="77"/>
    </row>
    <row r="16" spans="1:9" ht="19.5" thickBot="1" x14ac:dyDescent="0.4">
      <c r="A16" s="50" t="s">
        <v>375</v>
      </c>
      <c r="B16" s="15" t="s">
        <v>378</v>
      </c>
      <c r="C16" s="15" t="s">
        <v>394</v>
      </c>
      <c r="D16" s="67" t="s">
        <v>362</v>
      </c>
      <c r="E16" s="70" t="s">
        <v>352</v>
      </c>
      <c r="F16" s="72" t="s">
        <v>353</v>
      </c>
      <c r="G16" s="78" t="s">
        <v>354</v>
      </c>
    </row>
    <row r="17" spans="1:7" ht="15.75" thickBot="1" x14ac:dyDescent="0.3">
      <c r="A17" s="49">
        <v>5000</v>
      </c>
      <c r="B17" s="53">
        <v>500</v>
      </c>
      <c r="C17" s="66">
        <v>0.3</v>
      </c>
      <c r="D17" s="68">
        <f>B17+600</f>
        <v>1100</v>
      </c>
      <c r="E17" s="71">
        <f>(LN(A17-B17)-(LN(A17*(1-0.2)-B17)))/C17</f>
        <v>0.83771476093635522</v>
      </c>
      <c r="F17" s="73">
        <f xml:space="preserve"> (LN(A17 - B17) - LN(((A17 - B17) / 2)- B17)) /C17</f>
        <v>3.1482053628028401</v>
      </c>
      <c r="G17" s="79">
        <f>(LN(A17 - B17) - LN((B17 + 600) - B17)) /C17</f>
        <v>6.716343401807551</v>
      </c>
    </row>
    <row r="18" spans="1:7" x14ac:dyDescent="0.25">
      <c r="A18" s="14"/>
      <c r="F18" s="43"/>
      <c r="G18" s="80"/>
    </row>
  </sheetData>
  <pageMargins left="0.7" right="0.7" top="0.75" bottom="0.75" header="0.3" footer="0.3"/>
  <ignoredErrors>
    <ignoredError sqref="E16"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Introduction</vt:lpstr>
      <vt:lpstr>Méthode en plusieurs points</vt:lpstr>
      <vt:lpstr>Méthode en deux points</vt:lpstr>
      <vt:lpstr>Durée de l'essai</vt:lpstr>
      <vt:lpstr>'Méthode en plusieurs points'!_Toc81572543</vt:lpstr>
      <vt:lpstr>'Méthode en deux points'!_Toc89764717</vt:lpstr>
      <vt:lpstr>'Méthode en plusieurs points'!_Toc89764718</vt:lpstr>
      <vt:lpstr>'Méthode en plusieurs points'!lt_pId598</vt:lpstr>
      <vt:lpstr>'Méthode en plusieurs points'!lt_pId599</vt:lpstr>
      <vt:lpstr>'Méthode en plusieurs points'!lt_pId601</vt:lpstr>
    </vt:vector>
  </TitlesOfParts>
  <Company>PCH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dc:creator>
  <cp:lastModifiedBy>Mélissa Dufour</cp:lastModifiedBy>
  <dcterms:created xsi:type="dcterms:W3CDTF">2021-06-22T14:09:28Z</dcterms:created>
  <dcterms:modified xsi:type="dcterms:W3CDTF">2022-07-26T15:59:18Z</dcterms:modified>
</cp:coreProperties>
</file>