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33gc-my.sharepoint.com/personal/smorin_cgc_ca/Documents/My Documents/GRL/"/>
    </mc:Choice>
  </mc:AlternateContent>
  <xr:revisionPtr revIDLastSave="28" documentId="8_{B50F8BA7-8FFE-4F03-A833-0DA7231156A2}" xr6:coauthVersionLast="47" xr6:coauthVersionMax="47" xr10:uidLastSave="{E7011041-7677-458F-8D8F-5BA72F11DE01}"/>
  <bookViews>
    <workbookView xWindow="-28920" yWindow="-120" windowWidth="29040" windowHeight="15720" tabRatio="828" activeTab="1" xr2:uid="{00000000-000D-0000-FFFF-FFFF00000000}"/>
  </bookViews>
  <sheets>
    <sheet name="Qualité - partie 1" sheetId="11" r:id="rId1"/>
    <sheet name="Composition en acides gras" sheetId="12" r:id="rId2"/>
    <sheet name="no2calc" sheetId="7" state="hidden" r:id="rId3"/>
    <sheet name="no2famecalc" sheetId="8" state="hidden" r:id="rId4"/>
  </sheets>
  <externalReferences>
    <externalReference r:id="rId5"/>
    <externalReference r:id="rId6"/>
  </externalReferences>
  <definedNames>
    <definedName name="__123Graph_Achll" hidden="1">#REF!</definedName>
    <definedName name="__123Graph_Aerucic" hidden="1">#REF!</definedName>
    <definedName name="__123Graph_Affa" hidden="1">#REF!</definedName>
    <definedName name="__123Graph_Agluc" hidden="1">#REF!</definedName>
    <definedName name="__123Graph_Aiv" hidden="1">#REF!</definedName>
    <definedName name="__123Graph_Alinolenic" hidden="1">#REF!</definedName>
    <definedName name="__123Graph_Aoil" hidden="1">#REF!</definedName>
    <definedName name="__123Graph_Aprotein" hidden="1">#REF!</definedName>
    <definedName name="__123Graph_BWCANPROG" hidden="1">'[1]1996data'!#REF!</definedName>
    <definedName name="__123Graph_Xchll" hidden="1">#REF!</definedName>
    <definedName name="__123Graph_Xerucic" hidden="1">#REF!</definedName>
    <definedName name="__123Graph_Xffa" hidden="1">#REF!</definedName>
    <definedName name="__123Graph_Xgluc" hidden="1">#REF!</definedName>
    <definedName name="__123Graph_Xiv" hidden="1">#REF!</definedName>
    <definedName name="__123Graph_Xlinolenic" hidden="1">#REF!</definedName>
    <definedName name="__123Graph_Xoil" hidden="1">#REF!</definedName>
    <definedName name="_1_123Graph_BWCANP" hidden="1">'[2]1996data'!#REF!</definedName>
    <definedName name="_Order1" hidden="1">255</definedName>
    <definedName name="_Order2" hidden="1">255</definedName>
    <definedName name="_xlnm.Print_Titles" localSheetId="3">no2famecalc!$3:$4</definedName>
    <definedName name="PAGE1">#REF!</definedName>
    <definedName name="PAGE2">#REF!</definedName>
    <definedName name="PAGE3">#REF!</definedName>
    <definedName name="_xlnm.Print_Area" localSheetId="2">no2calc!$A$1:$K$48</definedName>
    <definedName name="_xlnm.Print_Area" localSheetId="3">no2famecalc!$A$1:$S$44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7" l="1"/>
  <c r="U39" i="7" s="1"/>
  <c r="W39" i="7" s="1"/>
  <c r="S38" i="7"/>
  <c r="U38" i="7" s="1"/>
  <c r="AI38" i="7" s="1"/>
  <c r="S37" i="7"/>
  <c r="U37" i="7" s="1"/>
  <c r="S36" i="7"/>
  <c r="U36" i="7" s="1"/>
  <c r="W36" i="7" s="1"/>
  <c r="S35" i="7"/>
  <c r="U35" i="7" s="1"/>
  <c r="S34" i="7"/>
  <c r="U34" i="7" s="1"/>
  <c r="S29" i="7"/>
  <c r="U29" i="7" s="1"/>
  <c r="S28" i="7"/>
  <c r="U28" i="7" s="1"/>
  <c r="AH28" i="7" s="1"/>
  <c r="S27" i="7"/>
  <c r="U27" i="7" s="1"/>
  <c r="S26" i="7"/>
  <c r="U26" i="7" s="1"/>
  <c r="AK26" i="7" s="1"/>
  <c r="S25" i="7"/>
  <c r="U25" i="7" s="1"/>
  <c r="S24" i="7"/>
  <c r="U24" i="7" s="1"/>
  <c r="AH24" i="7" s="1"/>
  <c r="S23" i="7"/>
  <c r="S22" i="7"/>
  <c r="U22" i="7" s="1"/>
  <c r="S21" i="7"/>
  <c r="U21" i="7" s="1"/>
  <c r="S16" i="7"/>
  <c r="U16" i="7" s="1"/>
  <c r="AH16" i="7" s="1"/>
  <c r="S14" i="7"/>
  <c r="U14" i="7" s="1"/>
  <c r="S13" i="7"/>
  <c r="U13" i="7" s="1"/>
  <c r="S12" i="7"/>
  <c r="U12" i="7" s="1"/>
  <c r="AJ12" i="7" s="1"/>
  <c r="S11" i="7"/>
  <c r="U11" i="7" s="1"/>
  <c r="AJ11" i="7" s="1"/>
  <c r="S10" i="7"/>
  <c r="U10" i="7" s="1"/>
  <c r="AC10" i="7" s="1"/>
  <c r="S9" i="7"/>
  <c r="U9" i="7" s="1"/>
  <c r="AD9" i="7" s="1"/>
  <c r="S8" i="7"/>
  <c r="U8" i="7" s="1"/>
  <c r="S7" i="7"/>
  <c r="U7" i="7" s="1"/>
  <c r="AK7" i="7" s="1"/>
  <c r="S6" i="7"/>
  <c r="U6" i="7" s="1"/>
  <c r="AC6" i="7" s="1"/>
  <c r="R42" i="7"/>
  <c r="Q42" i="7"/>
  <c r="P42" i="7"/>
  <c r="O42" i="7"/>
  <c r="N42" i="7"/>
  <c r="M42" i="7"/>
  <c r="R31" i="7"/>
  <c r="Q31" i="7"/>
  <c r="P31" i="7"/>
  <c r="O31" i="7"/>
  <c r="N31" i="7"/>
  <c r="M31" i="7"/>
  <c r="M18" i="7"/>
  <c r="R18" i="7"/>
  <c r="Q18" i="7"/>
  <c r="P18" i="7"/>
  <c r="O18" i="7"/>
  <c r="N18" i="7"/>
  <c r="L21" i="7"/>
  <c r="G21" i="7" s="1"/>
  <c r="L29" i="7"/>
  <c r="G29" i="7" s="1"/>
  <c r="L22" i="7"/>
  <c r="G22" i="7" s="1"/>
  <c r="L23" i="7"/>
  <c r="G23" i="7" s="1"/>
  <c r="L24" i="7"/>
  <c r="G24" i="7" s="1"/>
  <c r="L25" i="7"/>
  <c r="G25" i="7" s="1"/>
  <c r="L26" i="7"/>
  <c r="G26" i="7" s="1"/>
  <c r="L27" i="7"/>
  <c r="L28" i="7"/>
  <c r="G28" i="7" s="1"/>
  <c r="L34" i="7"/>
  <c r="G34" i="7" s="1"/>
  <c r="L35" i="7"/>
  <c r="G35" i="7" s="1"/>
  <c r="L36" i="7"/>
  <c r="G36" i="7" s="1"/>
  <c r="L37" i="7"/>
  <c r="G37" i="7" s="1"/>
  <c r="L38" i="7"/>
  <c r="G38" i="7" s="1"/>
  <c r="L39" i="7"/>
  <c r="L40" i="7"/>
  <c r="G40" i="7" s="1"/>
  <c r="L6" i="7"/>
  <c r="G6" i="7" s="1"/>
  <c r="L7" i="7"/>
  <c r="G7" i="7" s="1"/>
  <c r="L8" i="7"/>
  <c r="L9" i="7"/>
  <c r="G9" i="7" s="1"/>
  <c r="L10" i="7"/>
  <c r="G10" i="7" s="1"/>
  <c r="L11" i="7"/>
  <c r="G11" i="7" s="1"/>
  <c r="L12" i="7"/>
  <c r="L13" i="7"/>
  <c r="G13" i="7" s="1"/>
  <c r="L14" i="7"/>
  <c r="G14" i="7" s="1"/>
  <c r="L15" i="7"/>
  <c r="G15" i="7" s="1"/>
  <c r="L16" i="7"/>
  <c r="G16" i="7" s="1"/>
  <c r="G8" i="7"/>
  <c r="G12" i="7"/>
  <c r="G27" i="7"/>
  <c r="E24" i="7"/>
  <c r="C24" i="7"/>
  <c r="E34" i="7"/>
  <c r="E35" i="7"/>
  <c r="E36" i="7"/>
  <c r="E37" i="7"/>
  <c r="E38" i="7"/>
  <c r="E39" i="7"/>
  <c r="E40" i="7"/>
  <c r="E21" i="7"/>
  <c r="E22" i="7"/>
  <c r="E23" i="7"/>
  <c r="E25" i="7"/>
  <c r="E26" i="7"/>
  <c r="E27" i="7"/>
  <c r="E28" i="7"/>
  <c r="E29" i="7"/>
  <c r="E6" i="7"/>
  <c r="E7" i="7"/>
  <c r="E8" i="7"/>
  <c r="E9" i="7"/>
  <c r="E10" i="7"/>
  <c r="E11" i="7"/>
  <c r="E12" i="7"/>
  <c r="E13" i="7"/>
  <c r="E14" i="7"/>
  <c r="E15" i="7"/>
  <c r="E16" i="7"/>
  <c r="C34" i="7"/>
  <c r="C35" i="7"/>
  <c r="C36" i="7"/>
  <c r="C37" i="7"/>
  <c r="C38" i="7"/>
  <c r="C39" i="7"/>
  <c r="C40" i="7"/>
  <c r="C21" i="7"/>
  <c r="C22" i="7"/>
  <c r="C23" i="7"/>
  <c r="C25" i="7"/>
  <c r="C26" i="7"/>
  <c r="C27" i="7"/>
  <c r="C28" i="7"/>
  <c r="C29" i="7"/>
  <c r="C6" i="7"/>
  <c r="C7" i="7"/>
  <c r="C8" i="7"/>
  <c r="C9" i="7"/>
  <c r="C10" i="7"/>
  <c r="C11" i="7"/>
  <c r="C12" i="7"/>
  <c r="C13" i="7"/>
  <c r="C14" i="7"/>
  <c r="C15" i="7"/>
  <c r="C16" i="7"/>
  <c r="B41" i="7"/>
  <c r="B30" i="7"/>
  <c r="B17" i="7"/>
  <c r="T39" i="8"/>
  <c r="V39" i="8" s="1"/>
  <c r="AM39" i="8" s="1"/>
  <c r="T38" i="8"/>
  <c r="V38" i="8" s="1"/>
  <c r="T37" i="8"/>
  <c r="V37" i="8" s="1"/>
  <c r="T36" i="8"/>
  <c r="V36" i="8" s="1"/>
  <c r="AG36" i="8" s="1"/>
  <c r="T35" i="8"/>
  <c r="T34" i="8"/>
  <c r="V34" i="8" s="1"/>
  <c r="T29" i="8"/>
  <c r="V29" i="8" s="1"/>
  <c r="AE29" i="8" s="1"/>
  <c r="T28" i="8"/>
  <c r="V28" i="8" s="1"/>
  <c r="AL28" i="8" s="1"/>
  <c r="T27" i="8"/>
  <c r="V27" i="8" s="1"/>
  <c r="AM27" i="8" s="1"/>
  <c r="T26" i="8"/>
  <c r="V26" i="8" s="1"/>
  <c r="AA26" i="8" s="1"/>
  <c r="T25" i="8"/>
  <c r="V25" i="8" s="1"/>
  <c r="AG25" i="8" s="1"/>
  <c r="T24" i="8"/>
  <c r="V24" i="8" s="1"/>
  <c r="T23" i="8"/>
  <c r="V23" i="8" s="1"/>
  <c r="T22" i="8"/>
  <c r="V22" i="8" s="1"/>
  <c r="AJ22" i="8" s="1"/>
  <c r="T21" i="8"/>
  <c r="T16" i="8"/>
  <c r="V16" i="8" s="1"/>
  <c r="T14" i="8"/>
  <c r="V14" i="8" s="1"/>
  <c r="T13" i="8"/>
  <c r="V13" i="8" s="1"/>
  <c r="X13" i="8" s="1"/>
  <c r="T12" i="8"/>
  <c r="V12" i="8" s="1"/>
  <c r="AK12" i="8" s="1"/>
  <c r="T11" i="8"/>
  <c r="V11" i="8" s="1"/>
  <c r="T10" i="8"/>
  <c r="V10" i="8" s="1"/>
  <c r="T9" i="8"/>
  <c r="V9" i="8" s="1"/>
  <c r="T8" i="8"/>
  <c r="V8" i="8" s="1"/>
  <c r="AJ8" i="8" s="1"/>
  <c r="T7" i="8"/>
  <c r="V7" i="8" s="1"/>
  <c r="AJ7" i="8" s="1"/>
  <c r="T6" i="8"/>
  <c r="V6" i="8" s="1"/>
  <c r="B41" i="8"/>
  <c r="B30" i="8"/>
  <c r="B17" i="8"/>
  <c r="S40" i="7"/>
  <c r="U40" i="7" s="1"/>
  <c r="AD40" i="7" s="1"/>
  <c r="T40" i="8"/>
  <c r="V40" i="8" s="1"/>
  <c r="AK40" i="8" s="1"/>
  <c r="AM25" i="8" l="1"/>
  <c r="AC29" i="8"/>
  <c r="AC38" i="7"/>
  <c r="AA26" i="7"/>
  <c r="W27" i="8"/>
  <c r="AJ6" i="7"/>
  <c r="AH26" i="7"/>
  <c r="AH13" i="8"/>
  <c r="AF29" i="8"/>
  <c r="AK27" i="8"/>
  <c r="AM29" i="8"/>
  <c r="AG13" i="8"/>
  <c r="Z9" i="7"/>
  <c r="AJ38" i="7"/>
  <c r="AI24" i="7"/>
  <c r="W38" i="7"/>
  <c r="Y36" i="8"/>
  <c r="AG26" i="7"/>
  <c r="Y7" i="8"/>
  <c r="X38" i="7"/>
  <c r="X36" i="7"/>
  <c r="AF38" i="7"/>
  <c r="AA38" i="7"/>
  <c r="AA16" i="7"/>
  <c r="Z36" i="8"/>
  <c r="V26" i="7"/>
  <c r="AC26" i="7"/>
  <c r="AE26" i="7"/>
  <c r="AJ26" i="7"/>
  <c r="Z36" i="7"/>
  <c r="AH38" i="7"/>
  <c r="AG38" i="7"/>
  <c r="AD38" i="7"/>
  <c r="AB38" i="7"/>
  <c r="Y38" i="7"/>
  <c r="Z38" i="7"/>
  <c r="AK38" i="7"/>
  <c r="AI36" i="7"/>
  <c r="AG36" i="7"/>
  <c r="AF36" i="7"/>
  <c r="AD36" i="7"/>
  <c r="AC36" i="7"/>
  <c r="AB36" i="7"/>
  <c r="AA36" i="7"/>
  <c r="Y36" i="7"/>
  <c r="AE36" i="7"/>
  <c r="X29" i="8"/>
  <c r="T30" i="8"/>
  <c r="V31" i="8" s="1"/>
  <c r="AJ24" i="7"/>
  <c r="AJ10" i="7"/>
  <c r="AE38" i="7"/>
  <c r="AC40" i="8"/>
  <c r="B44" i="7"/>
  <c r="AA39" i="8"/>
  <c r="AB9" i="7"/>
  <c r="AA40" i="7"/>
  <c r="AD12" i="8"/>
  <c r="AI11" i="7"/>
  <c r="AF7" i="7"/>
  <c r="AK39" i="8"/>
  <c r="AJ26" i="8"/>
  <c r="V9" i="7"/>
  <c r="AA7" i="7"/>
  <c r="Y8" i="8"/>
  <c r="AE37" i="8"/>
  <c r="Y37" i="8"/>
  <c r="AB37" i="8"/>
  <c r="AD28" i="8"/>
  <c r="Z39" i="8"/>
  <c r="AI22" i="8"/>
  <c r="AE11" i="7"/>
  <c r="AA11" i="7"/>
  <c r="AF11" i="7"/>
  <c r="AK9" i="7"/>
  <c r="AJ9" i="7"/>
  <c r="AH7" i="7"/>
  <c r="AJ37" i="8"/>
  <c r="AH36" i="8"/>
  <c r="AJ28" i="7"/>
  <c r="AI28" i="7"/>
  <c r="Y26" i="7"/>
  <c r="AB26" i="7"/>
  <c r="AD26" i="7"/>
  <c r="W26" i="7"/>
  <c r="AF26" i="7"/>
  <c r="AI26" i="7"/>
  <c r="Z28" i="7"/>
  <c r="Z26" i="7"/>
  <c r="Z24" i="7"/>
  <c r="S17" i="7"/>
  <c r="U18" i="7" s="1"/>
  <c r="AL12" i="8"/>
  <c r="AA12" i="8"/>
  <c r="AE7" i="7"/>
  <c r="X11" i="7"/>
  <c r="AC11" i="7"/>
  <c r="V11" i="7"/>
  <c r="AF9" i="7"/>
  <c r="Y9" i="7"/>
  <c r="X7" i="7"/>
  <c r="AC7" i="7"/>
  <c r="V7" i="7"/>
  <c r="T17" i="8"/>
  <c r="V18" i="8" s="1"/>
  <c r="AG40" i="8"/>
  <c r="Y40" i="8"/>
  <c r="AM22" i="8"/>
  <c r="AA22" i="8"/>
  <c r="AB22" i="8"/>
  <c r="Z26" i="8"/>
  <c r="AC26" i="8"/>
  <c r="AF39" i="8"/>
  <c r="X39" i="8"/>
  <c r="AC8" i="7"/>
  <c r="AJ8" i="7"/>
  <c r="AC14" i="7"/>
  <c r="AJ14" i="7"/>
  <c r="AH25" i="7"/>
  <c r="AF25" i="7"/>
  <c r="AG7" i="8"/>
  <c r="X7" i="8"/>
  <c r="AH9" i="8"/>
  <c r="Y9" i="8"/>
  <c r="AG9" i="8"/>
  <c r="Z9" i="8"/>
  <c r="B44" i="8"/>
  <c r="AF7" i="8"/>
  <c r="X26" i="7"/>
  <c r="X6" i="7"/>
  <c r="X10" i="7"/>
  <c r="Z35" i="7"/>
  <c r="Z37" i="7"/>
  <c r="AJ24" i="8"/>
  <c r="AB24" i="8"/>
  <c r="W24" i="8"/>
  <c r="AA24" i="8"/>
  <c r="AF24" i="8"/>
  <c r="AC24" i="8"/>
  <c r="AK24" i="8"/>
  <c r="X24" i="8"/>
  <c r="Y24" i="8"/>
  <c r="AE24" i="8"/>
  <c r="AI24" i="8"/>
  <c r="AG24" i="8"/>
  <c r="AL40" i="8"/>
  <c r="AJ40" i="8"/>
  <c r="AH40" i="8"/>
  <c r="AF40" i="8"/>
  <c r="AD40" i="8"/>
  <c r="AB40" i="8"/>
  <c r="Z40" i="8"/>
  <c r="X40" i="8"/>
  <c r="AM11" i="8"/>
  <c r="AJ11" i="8"/>
  <c r="AF11" i="8"/>
  <c r="AB11" i="8"/>
  <c r="X11" i="8"/>
  <c r="Z37" i="8"/>
  <c r="AA37" i="8"/>
  <c r="AI37" i="8"/>
  <c r="AK37" i="8"/>
  <c r="AC37" i="8"/>
  <c r="AM26" i="8"/>
  <c r="AF26" i="8"/>
  <c r="AB26" i="8"/>
  <c r="X26" i="8"/>
  <c r="AE26" i="8"/>
  <c r="W26" i="8"/>
  <c r="AH26" i="8"/>
  <c r="Y26" i="8"/>
  <c r="AK26" i="8"/>
  <c r="V35" i="8"/>
  <c r="AD35" i="8" s="1"/>
  <c r="T42" i="8"/>
  <c r="AG8" i="7"/>
  <c r="AA8" i="7"/>
  <c r="V8" i="7"/>
  <c r="AH8" i="7"/>
  <c r="X12" i="7"/>
  <c r="AE12" i="7"/>
  <c r="AC16" i="7"/>
  <c r="X16" i="7"/>
  <c r="AJ16" i="7"/>
  <c r="AE16" i="7"/>
  <c r="AF29" i="7"/>
  <c r="AJ29" i="7"/>
  <c r="AC40" i="7"/>
  <c r="AE40" i="7"/>
  <c r="AK40" i="7"/>
  <c r="AH40" i="7"/>
  <c r="AI29" i="7"/>
  <c r="X37" i="8"/>
  <c r="AF37" i="8"/>
  <c r="AM37" i="8"/>
  <c r="AD37" i="8"/>
  <c r="AK9" i="8"/>
  <c r="AC9" i="8"/>
  <c r="AK7" i="8"/>
  <c r="AC7" i="8"/>
  <c r="AG37" i="8"/>
  <c r="AK25" i="7"/>
  <c r="AC39" i="8"/>
  <c r="AI39" i="8"/>
  <c r="AD39" i="8"/>
  <c r="AG26" i="8"/>
  <c r="AI26" i="8"/>
  <c r="AL26" i="8"/>
  <c r="AD26" i="8"/>
  <c r="X22" i="8"/>
  <c r="AF22" i="8"/>
  <c r="W22" i="8"/>
  <c r="AE22" i="8"/>
  <c r="W40" i="8"/>
  <c r="AA40" i="8"/>
  <c r="AE40" i="8"/>
  <c r="AI40" i="8"/>
  <c r="AM40" i="8"/>
  <c r="AI39" i="7"/>
  <c r="W25" i="7"/>
  <c r="V16" i="7"/>
  <c r="AG16" i="7"/>
  <c r="AE10" i="7"/>
  <c r="AE8" i="7"/>
  <c r="X8" i="7"/>
  <c r="AE6" i="7"/>
  <c r="AG39" i="7"/>
  <c r="X25" i="7"/>
  <c r="W37" i="8"/>
  <c r="AB7" i="8"/>
  <c r="Z11" i="8"/>
  <c r="AH11" i="8"/>
  <c r="AB39" i="7"/>
  <c r="AM7" i="8"/>
  <c r="AL7" i="8"/>
  <c r="AH7" i="8"/>
  <c r="AD7" i="8"/>
  <c r="Z7" i="8"/>
  <c r="W7" i="8"/>
  <c r="AA7" i="8"/>
  <c r="AE7" i="8"/>
  <c r="AI7" i="8"/>
  <c r="AM9" i="8"/>
  <c r="AL9" i="8"/>
  <c r="AD9" i="8"/>
  <c r="W9" i="8"/>
  <c r="AA9" i="8"/>
  <c r="AE9" i="8"/>
  <c r="AI9" i="8"/>
  <c r="AM13" i="8"/>
  <c r="Z13" i="8"/>
  <c r="Y13" i="8"/>
  <c r="AK22" i="8"/>
  <c r="AG22" i="8"/>
  <c r="AC22" i="8"/>
  <c r="Y22" i="8"/>
  <c r="AL22" i="8"/>
  <c r="AH22" i="8"/>
  <c r="AD22" i="8"/>
  <c r="Z22" i="8"/>
  <c r="AH28" i="8"/>
  <c r="Z28" i="8"/>
  <c r="AJ39" i="8"/>
  <c r="AB39" i="8"/>
  <c r="AL39" i="8"/>
  <c r="W39" i="8"/>
  <c r="AE39" i="8"/>
  <c r="AH39" i="8"/>
  <c r="Y39" i="8"/>
  <c r="AG39" i="8"/>
  <c r="AG6" i="7"/>
  <c r="AA6" i="7"/>
  <c r="V6" i="7"/>
  <c r="AH6" i="7"/>
  <c r="AG10" i="7"/>
  <c r="AA10" i="7"/>
  <c r="V10" i="7"/>
  <c r="AH10" i="7"/>
  <c r="X14" i="7"/>
  <c r="AE14" i="7"/>
  <c r="AC27" i="7"/>
  <c r="AJ27" i="7"/>
  <c r="AD11" i="8"/>
  <c r="V39" i="7"/>
  <c r="W6" i="8"/>
  <c r="Z6" i="8"/>
  <c r="AK13" i="8"/>
  <c r="AJ13" i="8"/>
  <c r="AB13" i="8"/>
  <c r="AM8" i="8"/>
  <c r="W8" i="8"/>
  <c r="AF8" i="8"/>
  <c r="X8" i="8"/>
  <c r="AG12" i="8"/>
  <c r="AM12" i="8"/>
  <c r="AC12" i="8"/>
  <c r="W12" i="8"/>
  <c r="AE12" i="8"/>
  <c r="AJ12" i="8"/>
  <c r="AF12" i="8"/>
  <c r="AB12" i="8"/>
  <c r="X12" i="8"/>
  <c r="T31" i="8"/>
  <c r="V21" i="8"/>
  <c r="X21" i="8" s="1"/>
  <c r="AA29" i="8"/>
  <c r="Y29" i="8"/>
  <c r="W29" i="8"/>
  <c r="AK29" i="8"/>
  <c r="AG29" i="8"/>
  <c r="AL29" i="8"/>
  <c r="AH29" i="8"/>
  <c r="AD29" i="8"/>
  <c r="Z29" i="8"/>
  <c r="AM36" i="8"/>
  <c r="AI36" i="8"/>
  <c r="AE36" i="8"/>
  <c r="AA36" i="8"/>
  <c r="W36" i="8"/>
  <c r="AJ36" i="8"/>
  <c r="AF36" i="8"/>
  <c r="AB36" i="8"/>
  <c r="X36" i="8"/>
  <c r="Y27" i="7"/>
  <c r="AB27" i="7"/>
  <c r="AK39" i="7"/>
  <c r="AD39" i="7"/>
  <c r="Y39" i="7"/>
  <c r="AH39" i="7"/>
  <c r="AJ39" i="7"/>
  <c r="AD6" i="7"/>
  <c r="AB6" i="7"/>
  <c r="Y6" i="7"/>
  <c r="W6" i="7"/>
  <c r="AK6" i="7"/>
  <c r="AI6" i="7"/>
  <c r="AF6" i="7"/>
  <c r="Z6" i="7"/>
  <c r="AD8" i="7"/>
  <c r="AB8" i="7"/>
  <c r="Y8" i="7"/>
  <c r="W8" i="7"/>
  <c r="AK8" i="7"/>
  <c r="AI8" i="7"/>
  <c r="AF8" i="7"/>
  <c r="Z8" i="7"/>
  <c r="AD10" i="7"/>
  <c r="AB10" i="7"/>
  <c r="Y10" i="7"/>
  <c r="W10" i="7"/>
  <c r="AK10" i="7"/>
  <c r="AI10" i="7"/>
  <c r="AF10" i="7"/>
  <c r="Z10" i="7"/>
  <c r="V12" i="7"/>
  <c r="AH12" i="7"/>
  <c r="AG14" i="7"/>
  <c r="AA14" i="7"/>
  <c r="V14" i="7"/>
  <c r="AH14" i="7"/>
  <c r="Z14" i="7"/>
  <c r="AD16" i="7"/>
  <c r="AB16" i="7"/>
  <c r="Y16" i="7"/>
  <c r="W16" i="7"/>
  <c r="AK16" i="7"/>
  <c r="AI16" i="7"/>
  <c r="AF16" i="7"/>
  <c r="Z16" i="7"/>
  <c r="AI25" i="7"/>
  <c r="AD25" i="7"/>
  <c r="AC13" i="8"/>
  <c r="Z40" i="7"/>
  <c r="V40" i="7"/>
  <c r="Y40" i="7"/>
  <c r="AG40" i="7"/>
  <c r="AL13" i="8"/>
  <c r="AD13" i="8"/>
  <c r="AK27" i="7"/>
  <c r="AA27" i="7"/>
  <c r="AD36" i="8"/>
  <c r="AL36" i="8"/>
  <c r="AC36" i="8"/>
  <c r="AK36" i="8"/>
  <c r="AB29" i="8"/>
  <c r="AJ29" i="8"/>
  <c r="AI29" i="8"/>
  <c r="Z12" i="8"/>
  <c r="AH12" i="8"/>
  <c r="AB8" i="8"/>
  <c r="AI12" i="8"/>
  <c r="AE8" i="8"/>
  <c r="AH6" i="8"/>
  <c r="AC8" i="8"/>
  <c r="AF13" i="8"/>
  <c r="S42" i="7"/>
  <c r="W13" i="8"/>
  <c r="AA22" i="7"/>
  <c r="W22" i="7"/>
  <c r="Z22" i="7"/>
  <c r="AI22" i="7"/>
  <c r="AC22" i="7"/>
  <c r="AF22" i="7"/>
  <c r="AG22" i="7"/>
  <c r="V22" i="7"/>
  <c r="AK21" i="7"/>
  <c r="AF21" i="7"/>
  <c r="AH21" i="7"/>
  <c r="AJ21" i="7"/>
  <c r="V21" i="7"/>
  <c r="W21" i="7"/>
  <c r="AI21" i="7"/>
  <c r="AG21" i="7"/>
  <c r="AE21" i="7"/>
  <c r="X21" i="7"/>
  <c r="Y21" i="7"/>
  <c r="AA21" i="7"/>
  <c r="AB21" i="7"/>
  <c r="AC21" i="7"/>
  <c r="AD21" i="7"/>
  <c r="Z21" i="7"/>
  <c r="AA6" i="8"/>
  <c r="AE13" i="8"/>
  <c r="X39" i="7"/>
  <c r="AA39" i="7"/>
  <c r="AC39" i="7"/>
  <c r="AF39" i="7"/>
  <c r="AF34" i="7"/>
  <c r="AE34" i="7"/>
  <c r="AJ34" i="7"/>
  <c r="W40" i="7"/>
  <c r="X9" i="8"/>
  <c r="AB9" i="8"/>
  <c r="AF9" i="8"/>
  <c r="AJ9" i="8"/>
  <c r="W11" i="8"/>
  <c r="Y11" i="8"/>
  <c r="AA11" i="8"/>
  <c r="AC11" i="8"/>
  <c r="AE11" i="8"/>
  <c r="AG11" i="8"/>
  <c r="AI11" i="8"/>
  <c r="AL11" i="8"/>
  <c r="Y12" i="8"/>
  <c r="AA13" i="8"/>
  <c r="AI13" i="8"/>
  <c r="AH29" i="7"/>
  <c r="Y29" i="7"/>
  <c r="AA29" i="7"/>
  <c r="AB29" i="7"/>
  <c r="AC29" i="7"/>
  <c r="Z29" i="7"/>
  <c r="AG29" i="7"/>
  <c r="AI34" i="7"/>
  <c r="V34" i="7"/>
  <c r="W34" i="7"/>
  <c r="AD34" i="7"/>
  <c r="Z34" i="7"/>
  <c r="AG34" i="7"/>
  <c r="AK37" i="7"/>
  <c r="AG37" i="7"/>
  <c r="AC37" i="7"/>
  <c r="AA37" i="7"/>
  <c r="X37" i="7"/>
  <c r="W37" i="7"/>
  <c r="V37" i="7"/>
  <c r="AE37" i="7"/>
  <c r="AD37" i="7"/>
  <c r="AB37" i="7"/>
  <c r="Y37" i="7"/>
  <c r="AF37" i="7"/>
  <c r="AI37" i="7"/>
  <c r="AG6" i="8"/>
  <c r="Y6" i="8"/>
  <c r="AK6" i="8"/>
  <c r="AC6" i="8"/>
  <c r="AM6" i="8"/>
  <c r="AJ6" i="8"/>
  <c r="AF6" i="8"/>
  <c r="AB6" i="8"/>
  <c r="X6" i="8"/>
  <c r="AE27" i="7"/>
  <c r="V27" i="7"/>
  <c r="W27" i="7"/>
  <c r="AD27" i="7"/>
  <c r="Z27" i="7"/>
  <c r="AF27" i="7"/>
  <c r="AI27" i="7"/>
  <c r="AF35" i="7"/>
  <c r="AE35" i="7"/>
  <c r="AD35" i="7"/>
  <c r="AB35" i="7"/>
  <c r="Y35" i="7"/>
  <c r="AK35" i="7"/>
  <c r="AC35" i="7"/>
  <c r="AA35" i="7"/>
  <c r="X35" i="7"/>
  <c r="V35" i="7"/>
  <c r="AG35" i="7"/>
  <c r="AH35" i="7"/>
  <c r="AJ35" i="7"/>
  <c r="AF40" i="7"/>
  <c r="AJ40" i="7"/>
  <c r="AB40" i="7"/>
  <c r="AI40" i="7"/>
  <c r="AM24" i="8"/>
  <c r="AL24" i="8"/>
  <c r="AH24" i="8"/>
  <c r="AD24" i="8"/>
  <c r="Z24" i="8"/>
  <c r="AG8" i="8"/>
  <c r="AK8" i="8"/>
  <c r="AA8" i="8"/>
  <c r="AI8" i="8"/>
  <c r="AL8" i="8"/>
  <c r="AH8" i="8"/>
  <c r="AD8" i="8"/>
  <c r="Z8" i="8"/>
  <c r="AG7" i="7"/>
  <c r="AI7" i="7"/>
  <c r="W7" i="7"/>
  <c r="AJ7" i="7"/>
  <c r="AD7" i="7"/>
  <c r="AB7" i="7"/>
  <c r="Y7" i="7"/>
  <c r="Z7" i="7"/>
  <c r="AG9" i="7"/>
  <c r="AH9" i="7"/>
  <c r="AC9" i="7"/>
  <c r="AA9" i="7"/>
  <c r="X9" i="7"/>
  <c r="AI9" i="7"/>
  <c r="W9" i="7"/>
  <c r="AE9" i="7"/>
  <c r="AG11" i="7"/>
  <c r="AH11" i="7"/>
  <c r="W11" i="7"/>
  <c r="AK11" i="7"/>
  <c r="AD11" i="7"/>
  <c r="AB11" i="7"/>
  <c r="Y11" i="7"/>
  <c r="Z11" i="7"/>
  <c r="AK22" i="7"/>
  <c r="AB22" i="7"/>
  <c r="Y22" i="7"/>
  <c r="AE22" i="7"/>
  <c r="AD22" i="7"/>
  <c r="X22" i="7"/>
  <c r="AH22" i="7"/>
  <c r="AJ22" i="7"/>
  <c r="U23" i="7"/>
  <c r="U30" i="7" s="1"/>
  <c r="S31" i="7"/>
  <c r="AJ25" i="7"/>
  <c r="V25" i="7"/>
  <c r="AE25" i="7"/>
  <c r="Y25" i="7"/>
  <c r="AA25" i="7"/>
  <c r="AB25" i="7"/>
  <c r="AC25" i="7"/>
  <c r="Z25" i="7"/>
  <c r="AG25" i="7"/>
  <c r="S41" i="7"/>
  <c r="T41" i="8"/>
  <c r="AK29" i="7"/>
  <c r="X34" i="7"/>
  <c r="AH34" i="7"/>
  <c r="X27" i="7"/>
  <c r="AJ37" i="7"/>
  <c r="AI35" i="7"/>
  <c r="AH37" i="7"/>
  <c r="AH27" i="7"/>
  <c r="AG27" i="7"/>
  <c r="AC34" i="7"/>
  <c r="AB34" i="7"/>
  <c r="AA34" i="7"/>
  <c r="Y34" i="7"/>
  <c r="W29" i="7"/>
  <c r="AD6" i="8"/>
  <c r="AL6" i="8"/>
  <c r="AI6" i="8"/>
  <c r="AE29" i="7"/>
  <c r="V29" i="7"/>
  <c r="AE6" i="8"/>
  <c r="W35" i="7"/>
  <c r="X29" i="7"/>
  <c r="AK34" i="7"/>
  <c r="AL37" i="8"/>
  <c r="AH37" i="8"/>
  <c r="AE39" i="7"/>
  <c r="G39" i="7"/>
  <c r="Z39" i="7" s="1"/>
  <c r="S30" i="7"/>
  <c r="U31" i="7" s="1"/>
  <c r="V38" i="7"/>
  <c r="AM10" i="8"/>
  <c r="W10" i="8"/>
  <c r="AK10" i="8"/>
  <c r="AA10" i="8"/>
  <c r="AC10" i="8"/>
  <c r="AL10" i="8"/>
  <c r="AH10" i="8"/>
  <c r="AD10" i="8"/>
  <c r="Z10" i="8"/>
  <c r="AE10" i="8"/>
  <c r="AI10" i="8"/>
  <c r="Y10" i="8"/>
  <c r="AG10" i="8"/>
  <c r="AJ10" i="8"/>
  <c r="AF10" i="8"/>
  <c r="AB10" i="8"/>
  <c r="X10" i="8"/>
  <c r="AI14" i="8"/>
  <c r="AK14" i="8"/>
  <c r="AE14" i="8"/>
  <c r="Y14" i="8"/>
  <c r="AG14" i="8"/>
  <c r="AL14" i="8"/>
  <c r="AH14" i="8"/>
  <c r="AD14" i="8"/>
  <c r="Z14" i="8"/>
  <c r="AA14" i="8"/>
  <c r="AM14" i="8"/>
  <c r="W14" i="8"/>
  <c r="AC14" i="8"/>
  <c r="AJ14" i="8"/>
  <c r="AF14" i="8"/>
  <c r="AB14" i="8"/>
  <c r="X14" i="8"/>
  <c r="AK16" i="8"/>
  <c r="AM16" i="8"/>
  <c r="Y16" i="8"/>
  <c r="AA16" i="8"/>
  <c r="AI16" i="8"/>
  <c r="AL16" i="8"/>
  <c r="AH16" i="8"/>
  <c r="AD16" i="8"/>
  <c r="Z16" i="8"/>
  <c r="AC16" i="8"/>
  <c r="AG16" i="8"/>
  <c r="W16" i="8"/>
  <c r="AE16" i="8"/>
  <c r="AJ16" i="8"/>
  <c r="AF16" i="8"/>
  <c r="AB16" i="8"/>
  <c r="X16" i="8"/>
  <c r="AJ28" i="8"/>
  <c r="AB28" i="8"/>
  <c r="Y28" i="8"/>
  <c r="AC28" i="8"/>
  <c r="AG28" i="8"/>
  <c r="AK28" i="8"/>
  <c r="AM28" i="8"/>
  <c r="AF28" i="8"/>
  <c r="X28" i="8"/>
  <c r="W28" i="8"/>
  <c r="AA28" i="8"/>
  <c r="AE28" i="8"/>
  <c r="AI28" i="8"/>
  <c r="AM38" i="8"/>
  <c r="AI38" i="8"/>
  <c r="AE38" i="8"/>
  <c r="AA38" i="8"/>
  <c r="W38" i="8"/>
  <c r="AJ38" i="8"/>
  <c r="AF38" i="8"/>
  <c r="AB38" i="8"/>
  <c r="X38" i="8"/>
  <c r="AK38" i="8"/>
  <c r="AG38" i="8"/>
  <c r="AC38" i="8"/>
  <c r="Y38" i="8"/>
  <c r="AL38" i="8"/>
  <c r="AH38" i="8"/>
  <c r="AD38" i="8"/>
  <c r="Z38" i="8"/>
  <c r="AK13" i="7"/>
  <c r="AD13" i="7"/>
  <c r="AB13" i="7"/>
  <c r="Y13" i="7"/>
  <c r="AJ13" i="7"/>
  <c r="AF13" i="7"/>
  <c r="V13" i="7"/>
  <c r="AG13" i="7"/>
  <c r="AI13" i="7"/>
  <c r="AC13" i="7"/>
  <c r="AA13" i="7"/>
  <c r="X13" i="7"/>
  <c r="AH13" i="7"/>
  <c r="W13" i="7"/>
  <c r="AE13" i="7"/>
  <c r="Z13" i="7"/>
  <c r="AK28" i="7"/>
  <c r="AE28" i="7"/>
  <c r="AC28" i="7"/>
  <c r="AA28" i="7"/>
  <c r="X28" i="7"/>
  <c r="V28" i="7"/>
  <c r="AF28" i="7"/>
  <c r="AG28" i="7"/>
  <c r="AD28" i="7"/>
  <c r="AB28" i="7"/>
  <c r="Y28" i="7"/>
  <c r="W28" i="7"/>
  <c r="AE23" i="8"/>
  <c r="AI23" i="8"/>
  <c r="AC23" i="8"/>
  <c r="AL23" i="8"/>
  <c r="AH23" i="8"/>
  <c r="AD23" i="8"/>
  <c r="Z23" i="8"/>
  <c r="AK23" i="8"/>
  <c r="AM23" i="8"/>
  <c r="W23" i="8"/>
  <c r="AA23" i="8"/>
  <c r="Y23" i="8"/>
  <c r="AG23" i="8"/>
  <c r="AJ23" i="8"/>
  <c r="AF23" i="8"/>
  <c r="AB23" i="8"/>
  <c r="X23" i="8"/>
  <c r="AK25" i="8"/>
  <c r="W25" i="8"/>
  <c r="AE25" i="8"/>
  <c r="AL25" i="8"/>
  <c r="AH25" i="8"/>
  <c r="AD25" i="8"/>
  <c r="Z25" i="8"/>
  <c r="Y25" i="8"/>
  <c r="AC25" i="8"/>
  <c r="AA25" i="8"/>
  <c r="AI25" i="8"/>
  <c r="AJ25" i="8"/>
  <c r="AF25" i="8"/>
  <c r="AB25" i="8"/>
  <c r="X25" i="8"/>
  <c r="AE27" i="8"/>
  <c r="AI27" i="8"/>
  <c r="Y27" i="8"/>
  <c r="AG27" i="8"/>
  <c r="AL27" i="8"/>
  <c r="AH27" i="8"/>
  <c r="AD27" i="8"/>
  <c r="Z27" i="8"/>
  <c r="AA27" i="8"/>
  <c r="AC27" i="8"/>
  <c r="AJ27" i="8"/>
  <c r="AF27" i="8"/>
  <c r="AB27" i="8"/>
  <c r="X27" i="8"/>
  <c r="Y34" i="8"/>
  <c r="AG34" i="8"/>
  <c r="AJ34" i="8"/>
  <c r="AF34" i="8"/>
  <c r="AB34" i="8"/>
  <c r="X34" i="8"/>
  <c r="AK34" i="8"/>
  <c r="AM34" i="8"/>
  <c r="AI34" i="8"/>
  <c r="AE34" i="8"/>
  <c r="AA34" i="8"/>
  <c r="W34" i="8"/>
  <c r="AC34" i="8"/>
  <c r="AL34" i="8"/>
  <c r="AH34" i="8"/>
  <c r="AD34" i="8"/>
  <c r="Z34" i="8"/>
  <c r="AG12" i="7"/>
  <c r="AC12" i="7"/>
  <c r="AA12" i="7"/>
  <c r="AD12" i="7"/>
  <c r="AB12" i="7"/>
  <c r="Y12" i="7"/>
  <c r="W12" i="7"/>
  <c r="AK12" i="7"/>
  <c r="AI12" i="7"/>
  <c r="AF12" i="7"/>
  <c r="Z12" i="7"/>
  <c r="AD14" i="7"/>
  <c r="AB14" i="7"/>
  <c r="Y14" i="7"/>
  <c r="W14" i="7"/>
  <c r="AK14" i="7"/>
  <c r="AI14" i="7"/>
  <c r="AF14" i="7"/>
  <c r="W24" i="7"/>
  <c r="AG24" i="7"/>
  <c r="AD24" i="7"/>
  <c r="AB24" i="7"/>
  <c r="Y24" i="7"/>
  <c r="AK24" i="7"/>
  <c r="V24" i="7"/>
  <c r="AE24" i="7"/>
  <c r="AC24" i="7"/>
  <c r="AA24" i="7"/>
  <c r="X24" i="7"/>
  <c r="AF24" i="7"/>
  <c r="AK36" i="7"/>
  <c r="AJ36" i="7"/>
  <c r="AH36" i="7"/>
  <c r="V36" i="7"/>
  <c r="U41" i="7"/>
  <c r="X40" i="7"/>
  <c r="AK11" i="8"/>
  <c r="W21" i="8" l="1"/>
  <c r="W30" i="8" s="1"/>
  <c r="AK35" i="8"/>
  <c r="AK41" i="8" s="1"/>
  <c r="AF21" i="8"/>
  <c r="AF30" i="8" s="1"/>
  <c r="AE21" i="8"/>
  <c r="AE30" i="8" s="1"/>
  <c r="AD21" i="8"/>
  <c r="AD30" i="8" s="1"/>
  <c r="AL35" i="8"/>
  <c r="AL41" i="8" s="1"/>
  <c r="Y35" i="8"/>
  <c r="Y41" i="8" s="1"/>
  <c r="AG35" i="8"/>
  <c r="AG41" i="8" s="1"/>
  <c r="AC35" i="8"/>
  <c r="AC41" i="8" s="1"/>
  <c r="AA21" i="8"/>
  <c r="AA30" i="8" s="1"/>
  <c r="AL21" i="8"/>
  <c r="AL30" i="8" s="1"/>
  <c r="AM21" i="8"/>
  <c r="AM30" i="8" s="1"/>
  <c r="V41" i="7"/>
  <c r="C41" i="7" s="1"/>
  <c r="AJ41" i="7"/>
  <c r="Q41" i="7" s="1"/>
  <c r="Z41" i="7"/>
  <c r="G41" i="7" s="1"/>
  <c r="AA41" i="7"/>
  <c r="H41" i="7" s="1"/>
  <c r="AC41" i="7"/>
  <c r="J41" i="7" s="1"/>
  <c r="AH35" i="8"/>
  <c r="AH41" i="8" s="1"/>
  <c r="AA35" i="8"/>
  <c r="AA41" i="8" s="1"/>
  <c r="AI35" i="8"/>
  <c r="AI41" i="8" s="1"/>
  <c r="V41" i="8"/>
  <c r="AM35" i="8"/>
  <c r="AM41" i="8" s="1"/>
  <c r="AF35" i="8"/>
  <c r="AF41" i="8" s="1"/>
  <c r="X35" i="8"/>
  <c r="X41" i="8" s="1"/>
  <c r="Z35" i="8"/>
  <c r="Z41" i="8" s="1"/>
  <c r="F41" i="8" s="1"/>
  <c r="W35" i="8"/>
  <c r="W41" i="8" s="1"/>
  <c r="AJ35" i="8"/>
  <c r="AJ41" i="8" s="1"/>
  <c r="AE35" i="8"/>
  <c r="AE41" i="8" s="1"/>
  <c r="AB35" i="8"/>
  <c r="AB41" i="8" s="1"/>
  <c r="AF41" i="7"/>
  <c r="M41" i="7" s="1"/>
  <c r="AI21" i="8"/>
  <c r="AI30" i="8" s="1"/>
  <c r="AG21" i="8"/>
  <c r="AG30" i="8" s="1"/>
  <c r="Y21" i="8"/>
  <c r="Y30" i="8" s="1"/>
  <c r="AH21" i="8"/>
  <c r="AH30" i="8" s="1"/>
  <c r="AJ21" i="8"/>
  <c r="AJ30" i="8" s="1"/>
  <c r="AK21" i="8"/>
  <c r="AK30" i="8" s="1"/>
  <c r="AC21" i="8"/>
  <c r="AC30" i="8" s="1"/>
  <c r="V30" i="8"/>
  <c r="Z21" i="8"/>
  <c r="Z30" i="8" s="1"/>
  <c r="AB21" i="8"/>
  <c r="AB30" i="8" s="1"/>
  <c r="H30" i="8" s="1"/>
  <c r="X41" i="7"/>
  <c r="E41" i="7" s="1"/>
  <c r="AH41" i="7"/>
  <c r="O41" i="7" s="1"/>
  <c r="AK41" i="7"/>
  <c r="R41" i="7" s="1"/>
  <c r="AD41" i="8"/>
  <c r="Y41" i="7"/>
  <c r="F41" i="7" s="1"/>
  <c r="AB41" i="7"/>
  <c r="I41" i="7" s="1"/>
  <c r="X30" i="8"/>
  <c r="AE41" i="7"/>
  <c r="L41" i="7" s="1"/>
  <c r="T44" i="8"/>
  <c r="V42" i="8"/>
  <c r="V45" i="8" s="1"/>
  <c r="W41" i="7"/>
  <c r="D41" i="7" s="1"/>
  <c r="AI41" i="7"/>
  <c r="P41" i="7" s="1"/>
  <c r="U42" i="7"/>
  <c r="U45" i="7" s="1"/>
  <c r="S44" i="7"/>
  <c r="V23" i="7"/>
  <c r="V30" i="7" s="1"/>
  <c r="C30" i="7" s="1"/>
  <c r="W23" i="7"/>
  <c r="W30" i="7" s="1"/>
  <c r="D30" i="7" s="1"/>
  <c r="AD23" i="7"/>
  <c r="AD29" i="7" s="1"/>
  <c r="AD30" i="7" s="1"/>
  <c r="K30" i="7" s="1"/>
  <c r="Z23" i="7"/>
  <c r="Z30" i="7" s="1"/>
  <c r="G30" i="7" s="1"/>
  <c r="AF23" i="7"/>
  <c r="AF30" i="7" s="1"/>
  <c r="M30" i="7" s="1"/>
  <c r="AI23" i="7"/>
  <c r="AI30" i="7" s="1"/>
  <c r="P30" i="7" s="1"/>
  <c r="Y23" i="7"/>
  <c r="Y30" i="7" s="1"/>
  <c r="F30" i="7" s="1"/>
  <c r="AA23" i="7"/>
  <c r="AA30" i="7" s="1"/>
  <c r="H30" i="7" s="1"/>
  <c r="AB23" i="7"/>
  <c r="AB30" i="7" s="1"/>
  <c r="I30" i="7" s="1"/>
  <c r="AC23" i="7"/>
  <c r="AC30" i="7" s="1"/>
  <c r="J30" i="7" s="1"/>
  <c r="AJ23" i="7"/>
  <c r="AJ30" i="7" s="1"/>
  <c r="Q30" i="7" s="1"/>
  <c r="AE23" i="7"/>
  <c r="AE30" i="7" s="1"/>
  <c r="L30" i="7" s="1"/>
  <c r="X23" i="7"/>
  <c r="X30" i="7" s="1"/>
  <c r="E30" i="7" s="1"/>
  <c r="AG23" i="7"/>
  <c r="AG30" i="7" s="1"/>
  <c r="N30" i="7" s="1"/>
  <c r="AH23" i="7"/>
  <c r="AH30" i="7" s="1"/>
  <c r="O30" i="7" s="1"/>
  <c r="AK23" i="7"/>
  <c r="AK30" i="7" s="1"/>
  <c r="R30" i="7" s="1"/>
  <c r="AG41" i="7"/>
  <c r="N41" i="7" s="1"/>
  <c r="AD41" i="7"/>
  <c r="K41" i="7" s="1"/>
  <c r="H41" i="8" l="1"/>
  <c r="P41" i="8"/>
  <c r="S15" i="7"/>
  <c r="T15" i="8"/>
  <c r="G30" i="8"/>
  <c r="M30" i="8"/>
  <c r="N30" i="8"/>
  <c r="D30" i="8"/>
  <c r="L41" i="8"/>
  <c r="R41" i="8"/>
  <c r="I41" i="8"/>
  <c r="S41" i="8"/>
  <c r="M41" i="8"/>
  <c r="S30" i="8"/>
  <c r="O41" i="8"/>
  <c r="N41" i="8"/>
  <c r="Q30" i="8"/>
  <c r="G41" i="8"/>
  <c r="Q41" i="8"/>
  <c r="C41" i="8"/>
  <c r="J41" i="8"/>
  <c r="E41" i="8"/>
  <c r="K41" i="8"/>
  <c r="D41" i="8"/>
  <c r="O30" i="8"/>
  <c r="E30" i="8"/>
  <c r="K30" i="8"/>
  <c r="J30" i="8"/>
  <c r="C30" i="8"/>
  <c r="R30" i="8"/>
  <c r="I30" i="8"/>
  <c r="F30" i="8"/>
  <c r="L30" i="8"/>
  <c r="P30" i="8"/>
  <c r="U45" i="8"/>
  <c r="T44" i="7"/>
  <c r="U15" i="7" l="1"/>
  <c r="U17" i="7" s="1"/>
  <c r="S18" i="7"/>
  <c r="V15" i="8"/>
  <c r="V17" i="8" s="1"/>
  <c r="T18" i="8"/>
  <c r="AJ15" i="8" l="1"/>
  <c r="AJ17" i="8" s="1"/>
  <c r="P17" i="8" s="1"/>
  <c r="P44" i="8" s="1"/>
  <c r="Z15" i="7"/>
  <c r="Z17" i="7" s="1"/>
  <c r="G17" i="7" s="1"/>
  <c r="G44" i="7" s="1"/>
  <c r="AG15" i="7"/>
  <c r="AG17" i="7" s="1"/>
  <c r="N17" i="7" s="1"/>
  <c r="N44" i="7" s="1"/>
  <c r="AJ15" i="7"/>
  <c r="AJ17" i="7" s="1"/>
  <c r="Q17" i="7" s="1"/>
  <c r="Q44" i="7" s="1"/>
  <c r="AF15" i="7"/>
  <c r="AF17" i="7" s="1"/>
  <c r="M17" i="7" s="1"/>
  <c r="M44" i="7" s="1"/>
  <c r="AK15" i="7"/>
  <c r="AK17" i="7" s="1"/>
  <c r="R17" i="7" s="1"/>
  <c r="R44" i="7" s="1"/>
  <c r="AC15" i="7"/>
  <c r="AC17" i="7" s="1"/>
  <c r="J17" i="7" s="1"/>
  <c r="J44" i="7" s="1"/>
  <c r="AD15" i="7"/>
  <c r="AD17" i="7" s="1"/>
  <c r="K17" i="7" s="1"/>
  <c r="K44" i="7" s="1"/>
  <c r="AA15" i="7"/>
  <c r="AA17" i="7" s="1"/>
  <c r="H17" i="7" s="1"/>
  <c r="H44" i="7" s="1"/>
  <c r="AK15" i="8"/>
  <c r="AK17" i="8" s="1"/>
  <c r="Q17" i="8" s="1"/>
  <c r="Q44" i="8" s="1"/>
  <c r="X15" i="8"/>
  <c r="X17" i="8" s="1"/>
  <c r="D17" i="8" s="1"/>
  <c r="D44" i="8" s="1"/>
  <c r="AA15" i="8"/>
  <c r="AA17" i="8" s="1"/>
  <c r="G17" i="8" s="1"/>
  <c r="G44" i="8" s="1"/>
  <c r="W15" i="8"/>
  <c r="W17" i="8" s="1"/>
  <c r="C17" i="8" s="1"/>
  <c r="C44" i="8" s="1"/>
  <c r="AE15" i="8"/>
  <c r="AE17" i="8" s="1"/>
  <c r="K17" i="8" s="1"/>
  <c r="K44" i="8" s="1"/>
  <c r="AB15" i="8"/>
  <c r="AB17" i="8" s="1"/>
  <c r="H17" i="8" s="1"/>
  <c r="H44" i="8" s="1"/>
  <c r="AG15" i="8"/>
  <c r="AG17" i="8" s="1"/>
  <c r="M17" i="8" s="1"/>
  <c r="M44" i="8" s="1"/>
  <c r="AL15" i="8"/>
  <c r="AL17" i="8" s="1"/>
  <c r="R17" i="8" s="1"/>
  <c r="R44" i="8" s="1"/>
  <c r="AB15" i="7"/>
  <c r="AB17" i="7" s="1"/>
  <c r="I17" i="7" s="1"/>
  <c r="I44" i="7" s="1"/>
  <c r="AH15" i="7"/>
  <c r="AH17" i="7" s="1"/>
  <c r="O17" i="7" s="1"/>
  <c r="O44" i="7" s="1"/>
  <c r="X15" i="7"/>
  <c r="X17" i="7" s="1"/>
  <c r="E17" i="7" s="1"/>
  <c r="E44" i="7" s="1"/>
  <c r="V15" i="7"/>
  <c r="V17" i="7" s="1"/>
  <c r="C17" i="7" s="1"/>
  <c r="C44" i="7" s="1"/>
  <c r="Y15" i="7"/>
  <c r="Y17" i="7" s="1"/>
  <c r="F17" i="7" s="1"/>
  <c r="F44" i="7" s="1"/>
  <c r="W15" i="7"/>
  <c r="W17" i="7" s="1"/>
  <c r="D17" i="7" s="1"/>
  <c r="D44" i="7" s="1"/>
  <c r="AE15" i="7"/>
  <c r="AE17" i="7" s="1"/>
  <c r="L17" i="7" s="1"/>
  <c r="L44" i="7" s="1"/>
  <c r="AI15" i="7"/>
  <c r="AI17" i="7" s="1"/>
  <c r="P17" i="7" s="1"/>
  <c r="P44" i="7" s="1"/>
  <c r="AF15" i="8"/>
  <c r="AF17" i="8" s="1"/>
  <c r="L17" i="8" s="1"/>
  <c r="L44" i="8" s="1"/>
  <c r="Z15" i="8"/>
  <c r="Z17" i="8" s="1"/>
  <c r="F17" i="8" s="1"/>
  <c r="F44" i="8" s="1"/>
  <c r="Y15" i="8"/>
  <c r="Y17" i="8" s="1"/>
  <c r="E17" i="8" s="1"/>
  <c r="E44" i="8" s="1"/>
  <c r="AD15" i="8"/>
  <c r="AD17" i="8" s="1"/>
  <c r="J17" i="8" s="1"/>
  <c r="J44" i="8" s="1"/>
  <c r="AM15" i="8"/>
  <c r="AM17" i="8" s="1"/>
  <c r="S17" i="8" s="1"/>
  <c r="S44" i="8" s="1"/>
  <c r="AH15" i="8"/>
  <c r="AH17" i="8" s="1"/>
  <c r="N17" i="8" s="1"/>
  <c r="N44" i="8" s="1"/>
  <c r="AC15" i="8"/>
  <c r="AC17" i="8" s="1"/>
  <c r="I17" i="8" s="1"/>
  <c r="I44" i="8" s="1"/>
  <c r="AI15" i="8"/>
  <c r="AI17" i="8" s="1"/>
  <c r="O17" i="8" s="1"/>
  <c r="O44" i="8" s="1"/>
</calcChain>
</file>

<file path=xl/sharedStrings.xml><?xml version="1.0" encoding="utf-8"?>
<sst xmlns="http://schemas.openxmlformats.org/spreadsheetml/2006/main" count="303" uniqueCount="117">
  <si>
    <t>No. of</t>
  </si>
  <si>
    <t>Oil</t>
  </si>
  <si>
    <t>Protein</t>
  </si>
  <si>
    <t>Chlorophyll</t>
  </si>
  <si>
    <t>Crop</t>
  </si>
  <si>
    <t>Samples in</t>
  </si>
  <si>
    <t>District</t>
  </si>
  <si>
    <t>Composite</t>
  </si>
  <si>
    <t>%</t>
  </si>
  <si>
    <t>mg/kg</t>
  </si>
  <si>
    <t>Manitoba</t>
  </si>
  <si>
    <t>9&amp;10</t>
  </si>
  <si>
    <t>Saskatchewan</t>
  </si>
  <si>
    <t>Alberta</t>
  </si>
  <si>
    <t>Western Canada</t>
  </si>
  <si>
    <t>C16:0</t>
  </si>
  <si>
    <t>C16:1</t>
  </si>
  <si>
    <t>C18:0</t>
  </si>
  <si>
    <t>C18:1</t>
  </si>
  <si>
    <t>C18:2</t>
  </si>
  <si>
    <t>C18:3</t>
  </si>
  <si>
    <t>C20:0</t>
  </si>
  <si>
    <t>C20:1</t>
  </si>
  <si>
    <t>C20:2</t>
  </si>
  <si>
    <t>C22:0</t>
  </si>
  <si>
    <t>C22:1</t>
  </si>
  <si>
    <t>C24:0</t>
  </si>
  <si>
    <t>C24:1</t>
  </si>
  <si>
    <t>FFA</t>
  </si>
  <si>
    <t>Grade</t>
  </si>
  <si>
    <t>Oil-free</t>
  </si>
  <si>
    <t>Other</t>
  </si>
  <si>
    <t>Production</t>
  </si>
  <si>
    <t>Percent in</t>
  </si>
  <si>
    <t>Weighted:</t>
  </si>
  <si>
    <t>oilfree</t>
  </si>
  <si>
    <t xml:space="preserve">Protein </t>
  </si>
  <si>
    <t>Oil Recip</t>
  </si>
  <si>
    <t>B. rapa</t>
  </si>
  <si>
    <t>B. napus</t>
  </si>
  <si>
    <t>S. arvensis</t>
  </si>
  <si>
    <t>B. Juncea</t>
  </si>
  <si>
    <t>weeds</t>
  </si>
  <si>
    <t>Sclerotia</t>
  </si>
  <si>
    <t>5-Year Avg</t>
  </si>
  <si>
    <t>in Grade</t>
  </si>
  <si>
    <t>Chll</t>
  </si>
  <si>
    <t>Slerotia</t>
  </si>
  <si>
    <r>
      <t>Content</t>
    </r>
    <r>
      <rPr>
        <vertAlign val="superscript"/>
        <sz val="10"/>
        <rFont val="Helv"/>
      </rPr>
      <t>1</t>
    </r>
  </si>
  <si>
    <t>Dry</t>
  </si>
  <si>
    <r>
      <t>Content</t>
    </r>
    <r>
      <rPr>
        <vertAlign val="superscript"/>
        <sz val="10"/>
        <rFont val="Helv"/>
      </rPr>
      <t>2</t>
    </r>
  </si>
  <si>
    <r>
      <t>Content</t>
    </r>
    <r>
      <rPr>
        <vertAlign val="superscript"/>
        <sz val="10"/>
        <rFont val="Helv"/>
      </rPr>
      <t>3</t>
    </r>
  </si>
  <si>
    <t>8.5% m.b.</t>
  </si>
  <si>
    <t>oil-free;8.5% m.b.</t>
  </si>
  <si>
    <t>d.b.</t>
  </si>
  <si>
    <t>All5</t>
  </si>
  <si>
    <r>
      <t>1</t>
    </r>
    <r>
      <rPr>
        <sz val="10"/>
        <rFont val="Helv"/>
      </rPr>
      <t xml:space="preserve"> 8.5% moisture basis</t>
    </r>
  </si>
  <si>
    <r>
      <t>2</t>
    </r>
    <r>
      <rPr>
        <sz val="10"/>
        <rFont val="Helv"/>
      </rPr>
      <t xml:space="preserve"> N x 6.25;  8.5% moisture basis</t>
    </r>
  </si>
  <si>
    <r>
      <t>3</t>
    </r>
    <r>
      <rPr>
        <sz val="10"/>
        <rFont val="Helv"/>
      </rPr>
      <t xml:space="preserve"> as is  moisture basis</t>
    </r>
  </si>
  <si>
    <t>Weight</t>
  </si>
  <si>
    <t>C14:0</t>
  </si>
  <si>
    <t>SATS*</t>
  </si>
  <si>
    <t>UNKNS</t>
  </si>
  <si>
    <t>I.V.</t>
  </si>
  <si>
    <t>SATS</t>
  </si>
  <si>
    <t>No.2 Canada</t>
  </si>
  <si>
    <t>Gluc totals</t>
  </si>
  <si>
    <t>Gluc aliphatics</t>
  </si>
  <si>
    <t>GLUCEEC</t>
  </si>
  <si>
    <t>GLUCCAN</t>
  </si>
  <si>
    <t>1997 for Total</t>
  </si>
  <si>
    <t>umol/g</t>
  </si>
  <si>
    <t>3 + 4</t>
  </si>
  <si>
    <t>Alberta et            Colombie-Britannique</t>
  </si>
  <si>
    <t>Ouest canadien</t>
  </si>
  <si>
    <t>9 et 10</t>
  </si>
  <si>
    <t>Nombre d’échantillons</t>
  </si>
  <si>
    <t>Teneur en huile</t>
  </si>
  <si>
    <t>Teneur en protéines</t>
  </si>
  <si>
    <t>Teneur en protéines du tourteau déshuilé</t>
  </si>
  <si>
    <t>Teneur en chlorophylle</t>
  </si>
  <si>
    <t>Teneur en glucosinolates totaux des graines</t>
  </si>
  <si>
    <t>Teneur en glucosinolates totaux du tourteau déshuilé</t>
  </si>
  <si>
    <t>Graines nettement vertes (DGR)</t>
  </si>
  <si>
    <t>Teneur en acides gras libres (AGL)</t>
  </si>
  <si>
    <t>Échantillons classés Canola, Canada no 1</t>
  </si>
  <si>
    <t>Moy.</t>
  </si>
  <si>
    <t>Min.</t>
  </si>
  <si>
    <t>Max.</t>
  </si>
  <si>
    <t>% sous forme d’acide oléique</t>
  </si>
  <si>
    <t>µmol/g</t>
  </si>
  <si>
    <t>%, 8,5 % d’humidité</t>
  </si>
  <si>
    <t>%, 12 % d’humidité</t>
  </si>
  <si>
    <t>mg/kg, tel quel</t>
  </si>
  <si>
    <t>µmol/g, 8,5 % d’humidité</t>
  </si>
  <si>
    <t xml:space="preserve"> Acide palmitique (C16:0)</t>
  </si>
  <si>
    <t>Acide stéarique (C18:0)</t>
  </si>
  <si>
    <t>Acide oléique (C18:1)</t>
  </si>
  <si>
    <t>Acide linoléique (C18:2)</t>
  </si>
  <si>
    <t>Acide alpha-linolénique (C18:3)</t>
  </si>
  <si>
    <t>Acide érucique (C22:1)</t>
  </si>
  <si>
    <t>Teneur totale en acides gras saturés</t>
  </si>
  <si>
    <t>Indice d’iode</t>
  </si>
  <si>
    <t>% dans l’huile</t>
  </si>
  <si>
    <t>unités dans l’huile</t>
  </si>
  <si>
    <t>3 et 4</t>
  </si>
  <si>
    <t>Tableau : Données sur la qualité du canola de grade Canada no 1 récolté en 2025, selon la province et le district agricole</t>
  </si>
  <si>
    <t>District agricole</t>
  </si>
  <si>
    <t>Alberta et Colombie-Britannique</t>
  </si>
  <si>
    <t>C-.B. 7</t>
  </si>
  <si>
    <t>NS*</t>
  </si>
  <si>
    <t>NS</t>
  </si>
  <si>
    <t>ND</t>
  </si>
  <si>
    <t>* NS = non suffisant. Nombre insuffisant d’échantillons pour générer une valeur représentative.</t>
  </si>
  <si>
    <t>Tableau : Composition en acides gras des échantillons de canola de grade Canada no 1 récolté en 2025, selon la province et le district agricole</t>
  </si>
  <si>
    <t>Alberta et C.-B.</t>
  </si>
  <si>
    <t>C.-B.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</si>
</sst>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0_)"/>
    <numFmt numFmtId="167" formatCode="0.0000_)"/>
    <numFmt numFmtId="168" formatCode="0.0"/>
    <numFmt numFmtId="169" formatCode="[$-10409]0.00;\(0.00\)"/>
  </numFmts>
  <fonts count="44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i/>
      <sz val="10"/>
      <name val="Helv"/>
    </font>
    <font>
      <i/>
      <sz val="10"/>
      <name val="Helv"/>
    </font>
    <font>
      <sz val="10"/>
      <color indexed="8"/>
      <name val="Arial"/>
      <family val="2"/>
    </font>
    <font>
      <sz val="10"/>
      <name val="Helv"/>
    </font>
    <font>
      <vertAlign val="superscript"/>
      <sz val="10"/>
      <name val="Helv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sz val="11"/>
      <color rgb="FF0000FF"/>
      <name val="Calibri"/>
      <family val="2"/>
    </font>
    <font>
      <vertAlign val="superscript"/>
      <sz val="11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0000FF"/>
      <name val="Times New Roman"/>
      <family val="1"/>
    </font>
    <font>
      <b/>
      <sz val="10"/>
      <color rgb="FF0000FF"/>
      <name val="Times New Roman"/>
      <family val="1"/>
    </font>
    <font>
      <sz val="9"/>
      <color rgb="FF333333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sz val="9"/>
      <name val="Arial"/>
      <family val="2"/>
    </font>
    <font>
      <b/>
      <sz val="11"/>
      <color rgb="FFC00000"/>
      <name val="Calibri"/>
      <family val="2"/>
    </font>
    <font>
      <b/>
      <sz val="10"/>
      <color rgb="FFC00000"/>
      <name val="Times New Roman"/>
      <family val="1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b/>
      <i/>
      <sz val="11"/>
      <color rgb="FFC00000"/>
      <name val="Calibri"/>
      <family val="2"/>
    </font>
    <font>
      <sz val="11"/>
      <color rgb="FFC0000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1"/>
      <color rgb="FF9C0006"/>
      <name val="Times New Roman"/>
      <family val="2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164" fontId="0" fillId="0" borderId="0"/>
    <xf numFmtId="0" fontId="38" fillId="2" borderId="0" applyNumberFormat="0" applyBorder="0" applyAlignment="0" applyProtection="0"/>
    <xf numFmtId="0" fontId="42" fillId="2" borderId="0" applyNumberFormat="0" applyBorder="0" applyAlignment="0" applyProtection="0"/>
  </cellStyleXfs>
  <cellXfs count="234">
    <xf numFmtId="164" fontId="0" fillId="0" borderId="0" xfId="0"/>
    <xf numFmtId="164" fontId="0" fillId="0" borderId="0" xfId="0" applyNumberFormat="1" applyProtection="1"/>
    <xf numFmtId="164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left"/>
    </xf>
    <xf numFmtId="164" fontId="0" fillId="0" borderId="0" xfId="0" applyAlignment="1">
      <alignment horizontal="left"/>
    </xf>
    <xf numFmtId="164" fontId="4" fillId="0" borderId="0" xfId="0" applyNumberFormat="1" applyFont="1" applyProtection="1"/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 applyProtection="1">
      <alignment horizontal="center"/>
    </xf>
    <xf numFmtId="165" fontId="4" fillId="0" borderId="0" xfId="0" applyNumberFormat="1" applyFont="1" applyAlignment="1" applyProtection="1">
      <alignment horizontal="center"/>
    </xf>
    <xf numFmtId="166" fontId="4" fillId="0" borderId="0" xfId="0" applyNumberFormat="1" applyFont="1" applyAlignment="1" applyProtection="1">
      <alignment horizontal="center"/>
    </xf>
    <xf numFmtId="166" fontId="0" fillId="0" borderId="0" xfId="0" applyNumberFormat="1" applyAlignment="1" applyProtection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4" fillId="0" borderId="0" xfId="0" applyNumberFormat="1" applyFont="1" applyAlignment="1" applyProtection="1">
      <alignment horizontal="center"/>
    </xf>
    <xf numFmtId="1" fontId="4" fillId="0" borderId="0" xfId="0" applyNumberFormat="1" applyFont="1" applyProtection="1"/>
    <xf numFmtId="164" fontId="6" fillId="0" borderId="0" xfId="0" applyFont="1" applyAlignment="1">
      <alignment horizontal="center"/>
    </xf>
    <xf numFmtId="167" fontId="0" fillId="0" borderId="0" xfId="0" applyNumberFormat="1" applyAlignment="1" applyProtection="1">
      <alignment horizontal="center"/>
    </xf>
    <xf numFmtId="167" fontId="4" fillId="0" borderId="0" xfId="0" applyNumberFormat="1" applyFont="1" applyAlignment="1" applyProtection="1">
      <alignment horizontal="center"/>
    </xf>
    <xf numFmtId="1" fontId="0" fillId="0" borderId="0" xfId="0" applyNumberFormat="1" applyProtection="1"/>
    <xf numFmtId="166" fontId="0" fillId="0" borderId="0" xfId="0" applyNumberFormat="1" applyAlignment="1">
      <alignment horizontal="center"/>
    </xf>
    <xf numFmtId="2" fontId="7" fillId="0" borderId="0" xfId="0" applyNumberFormat="1" applyFont="1" applyAlignment="1" applyProtection="1">
      <alignment horizontal="center"/>
      <protection locked="0"/>
    </xf>
    <xf numFmtId="168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4" fillId="0" borderId="0" xfId="0" applyNumberFormat="1" applyFont="1" applyAlignment="1" applyProtection="1">
      <alignment horizontal="center"/>
    </xf>
    <xf numFmtId="164" fontId="8" fillId="0" borderId="0" xfId="0" applyFont="1" applyAlignment="1">
      <alignment horizontal="center"/>
    </xf>
    <xf numFmtId="164" fontId="9" fillId="0" borderId="0" xfId="0" applyFont="1" applyAlignment="1">
      <alignment horizontal="left"/>
    </xf>
    <xf numFmtId="168" fontId="0" fillId="0" borderId="0" xfId="0" applyNumberFormat="1" applyAlignment="1" applyProtection="1">
      <alignment horizontal="center"/>
    </xf>
    <xf numFmtId="168" fontId="4" fillId="0" borderId="0" xfId="0" applyNumberFormat="1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  <protection locked="0"/>
    </xf>
    <xf numFmtId="168" fontId="5" fillId="0" borderId="0" xfId="0" applyNumberFormat="1" applyFont="1" applyAlignment="1" applyProtection="1">
      <alignment horizontal="center"/>
    </xf>
    <xf numFmtId="168" fontId="4" fillId="0" borderId="0" xfId="0" applyNumberFormat="1" applyFont="1" applyAlignment="1">
      <alignment horizontal="center"/>
    </xf>
    <xf numFmtId="165" fontId="8" fillId="0" borderId="0" xfId="0" applyNumberFormat="1" applyFont="1" applyAlignment="1" applyProtection="1">
      <alignment horizontal="center"/>
    </xf>
    <xf numFmtId="168" fontId="10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 vertical="center"/>
    </xf>
    <xf numFmtId="164" fontId="12" fillId="0" borderId="0" xfId="0" applyFont="1" applyFill="1"/>
    <xf numFmtId="164" fontId="12" fillId="0" borderId="0" xfId="0" applyNumberFormat="1" applyFont="1" applyFill="1" applyAlignment="1" applyProtection="1">
      <alignment horizontal="center"/>
    </xf>
    <xf numFmtId="168" fontId="12" fillId="0" borderId="0" xfId="0" applyNumberFormat="1" applyFont="1" applyFill="1" applyAlignment="1" applyProtection="1">
      <alignment horizontal="center" vertical="center" wrapText="1"/>
    </xf>
    <xf numFmtId="164" fontId="10" fillId="0" borderId="0" xfId="0" applyFont="1" applyFill="1"/>
    <xf numFmtId="164" fontId="10" fillId="0" borderId="0" xfId="0" applyNumberFormat="1" applyFont="1" applyFill="1" applyAlignment="1" applyProtection="1">
      <alignment horizontal="center"/>
    </xf>
    <xf numFmtId="164" fontId="10" fillId="0" borderId="0" xfId="0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 vertical="center" wrapText="1"/>
    </xf>
    <xf numFmtId="164" fontId="11" fillId="0" borderId="0" xfId="0" applyFont="1" applyFill="1"/>
    <xf numFmtId="168" fontId="10" fillId="0" borderId="0" xfId="0" applyNumberFormat="1" applyFont="1" applyFill="1" applyAlignment="1">
      <alignment horizontal="center" vertical="center" wrapText="1"/>
    </xf>
    <xf numFmtId="164" fontId="11" fillId="0" borderId="0" xfId="0" applyNumberFormat="1" applyFont="1" applyFill="1" applyAlignment="1" applyProtection="1">
      <alignment horizontal="center"/>
    </xf>
    <xf numFmtId="164" fontId="11" fillId="0" borderId="0" xfId="0" applyNumberFormat="1" applyFont="1" applyFill="1" applyProtection="1"/>
    <xf numFmtId="164" fontId="13" fillId="0" borderId="0" xfId="0" applyNumberFormat="1" applyFont="1" applyFill="1" applyAlignment="1" applyProtection="1">
      <alignment horizontal="center"/>
    </xf>
    <xf numFmtId="168" fontId="14" fillId="0" borderId="0" xfId="0" applyNumberFormat="1" applyFont="1" applyFill="1" applyAlignment="1">
      <alignment horizontal="center" vertical="center" wrapText="1"/>
    </xf>
    <xf numFmtId="164" fontId="13" fillId="0" borderId="0" xfId="0" applyFont="1" applyFill="1"/>
    <xf numFmtId="164" fontId="12" fillId="0" borderId="0" xfId="0" applyFont="1" applyFill="1" applyAlignment="1">
      <alignment horizontal="center"/>
    </xf>
    <xf numFmtId="2" fontId="12" fillId="0" borderId="0" xfId="0" applyNumberFormat="1" applyFont="1" applyFill="1" applyBorder="1" applyAlignment="1" applyProtection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169" fontId="11" fillId="0" borderId="0" xfId="0" applyNumberFormat="1" applyFont="1" applyFill="1" applyBorder="1" applyAlignment="1">
      <alignment horizontal="center" vertical="top" wrapText="1"/>
    </xf>
    <xf numFmtId="1" fontId="18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8" fontId="18" fillId="0" borderId="0" xfId="0" applyNumberFormat="1" applyFont="1" applyFill="1" applyBorder="1" applyAlignment="1">
      <alignment horizontal="center" vertical="center"/>
    </xf>
    <xf numFmtId="168" fontId="17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 applyProtection="1">
      <alignment horizontal="left"/>
    </xf>
    <xf numFmtId="164" fontId="17" fillId="0" borderId="0" xfId="0" applyFont="1" applyFill="1" applyBorder="1" applyAlignment="1">
      <alignment horizontal="center"/>
    </xf>
    <xf numFmtId="168" fontId="17" fillId="0" borderId="0" xfId="0" applyNumberFormat="1" applyFont="1" applyFill="1" applyBorder="1" applyAlignment="1">
      <alignment horizontal="center"/>
    </xf>
    <xf numFmtId="164" fontId="17" fillId="0" borderId="0" xfId="0" applyFont="1" applyFill="1" applyBorder="1"/>
    <xf numFmtId="1" fontId="17" fillId="0" borderId="0" xfId="0" applyNumberFormat="1" applyFont="1" applyFill="1" applyBorder="1" applyAlignment="1" applyProtection="1">
      <alignment horizontal="center" vertical="center"/>
    </xf>
    <xf numFmtId="2" fontId="17" fillId="0" borderId="0" xfId="0" applyNumberFormat="1" applyFont="1" applyFill="1" applyBorder="1" applyAlignment="1">
      <alignment horizontal="center"/>
    </xf>
    <xf numFmtId="164" fontId="20" fillId="0" borderId="0" xfId="0" applyFont="1" applyFill="1" applyBorder="1" applyAlignment="1">
      <alignment horizontal="left" vertical="center"/>
    </xf>
    <xf numFmtId="164" fontId="17" fillId="0" borderId="0" xfId="0" applyFont="1" applyFill="1" applyBorder="1" applyAlignment="1">
      <alignment vertical="center"/>
    </xf>
    <xf numFmtId="164" fontId="17" fillId="0" borderId="0" xfId="0" applyFont="1" applyFill="1" applyBorder="1" applyAlignment="1">
      <alignment horizontal="center" vertical="center"/>
    </xf>
    <xf numFmtId="168" fontId="20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 applyProtection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center"/>
    </xf>
    <xf numFmtId="2" fontId="20" fillId="0" borderId="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 applyProtection="1">
      <alignment horizontal="center"/>
    </xf>
    <xf numFmtId="164" fontId="22" fillId="0" borderId="0" xfId="0" applyFont="1" applyFill="1" applyBorder="1"/>
    <xf numFmtId="164" fontId="18" fillId="0" borderId="0" xfId="0" applyNumberFormat="1" applyFont="1" applyFill="1" applyBorder="1" applyAlignment="1" applyProtection="1">
      <alignment horizontal="center"/>
    </xf>
    <xf numFmtId="166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164" fontId="18" fillId="0" borderId="0" xfId="0" applyFont="1" applyFill="1" applyBorder="1"/>
    <xf numFmtId="2" fontId="18" fillId="0" borderId="0" xfId="0" applyNumberFormat="1" applyFont="1" applyFill="1" applyBorder="1" applyAlignment="1" applyProtection="1">
      <alignment horizontal="center"/>
    </xf>
    <xf numFmtId="164" fontId="20" fillId="0" borderId="0" xfId="0" applyFont="1" applyFill="1" applyBorder="1"/>
    <xf numFmtId="168" fontId="22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/>
    </xf>
    <xf numFmtId="164" fontId="24" fillId="0" borderId="0" xfId="0" applyFont="1" applyFill="1" applyBorder="1" applyAlignment="1">
      <alignment horizontal="center"/>
    </xf>
    <xf numFmtId="2" fontId="12" fillId="0" borderId="0" xfId="0" applyNumberFormat="1" applyFont="1" applyFill="1" applyBorder="1" applyAlignment="1" applyProtection="1">
      <alignment horizontal="center"/>
    </xf>
    <xf numFmtId="2" fontId="14" fillId="0" borderId="0" xfId="0" applyNumberFormat="1" applyFont="1" applyFill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168" fontId="25" fillId="0" borderId="0" xfId="0" applyNumberFormat="1" applyFont="1" applyFill="1" applyBorder="1" applyAlignment="1">
      <alignment horizontal="center" vertical="center" readingOrder="1"/>
    </xf>
    <xf numFmtId="168" fontId="10" fillId="0" borderId="0" xfId="0" applyNumberFormat="1" applyFont="1" applyFill="1" applyBorder="1" applyAlignment="1">
      <alignment horizontal="center" vertical="center" wrapText="1" readingOrder="1"/>
    </xf>
    <xf numFmtId="164" fontId="20" fillId="0" borderId="0" xfId="0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/>
    </xf>
    <xf numFmtId="168" fontId="20" fillId="0" borderId="0" xfId="0" applyNumberFormat="1" applyFont="1" applyFill="1" applyBorder="1" applyAlignment="1">
      <alignment horizontal="center" vertical="center"/>
    </xf>
    <xf numFmtId="164" fontId="15" fillId="0" borderId="0" xfId="0" applyFont="1" applyFill="1"/>
    <xf numFmtId="164" fontId="11" fillId="0" borderId="0" xfId="0" applyFont="1" applyFill="1" applyAlignment="1">
      <alignment horizontal="center"/>
    </xf>
    <xf numFmtId="168" fontId="19" fillId="0" borderId="0" xfId="0" applyNumberFormat="1" applyFont="1" applyFill="1" applyBorder="1" applyAlignment="1">
      <alignment horizontal="center" vertical="center" wrapText="1"/>
    </xf>
    <xf numFmtId="168" fontId="19" fillId="0" borderId="0" xfId="0" applyNumberFormat="1" applyFont="1" applyFill="1" applyAlignment="1" applyProtection="1">
      <alignment horizontal="center" vertical="center" wrapText="1"/>
    </xf>
    <xf numFmtId="168" fontId="19" fillId="0" borderId="0" xfId="0" applyNumberFormat="1" applyFont="1" applyFill="1" applyBorder="1" applyAlignment="1" applyProtection="1">
      <alignment horizontal="center" vertical="center" wrapText="1"/>
    </xf>
    <xf numFmtId="2" fontId="19" fillId="0" borderId="0" xfId="0" applyNumberFormat="1" applyFont="1" applyFill="1" applyBorder="1" applyAlignment="1" applyProtection="1">
      <alignment horizontal="center" vertical="center" wrapText="1"/>
    </xf>
    <xf numFmtId="168" fontId="11" fillId="0" borderId="0" xfId="0" applyNumberFormat="1" applyFont="1" applyFill="1" applyBorder="1" applyAlignment="1">
      <alignment horizontal="center" vertical="center" readingOrder="1"/>
    </xf>
    <xf numFmtId="168" fontId="12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/>
    </xf>
    <xf numFmtId="168" fontId="12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Alignment="1" applyProtection="1">
      <alignment horizontal="center"/>
    </xf>
    <xf numFmtId="1" fontId="18" fillId="0" borderId="0" xfId="0" applyNumberFormat="1" applyFont="1" applyFill="1" applyAlignment="1">
      <alignment horizontal="center" vertical="center"/>
    </xf>
    <xf numFmtId="1" fontId="20" fillId="0" borderId="0" xfId="0" applyNumberFormat="1" applyFont="1" applyFill="1" applyAlignment="1">
      <alignment horizontal="center" vertical="center"/>
    </xf>
    <xf numFmtId="168" fontId="12" fillId="0" borderId="0" xfId="0" applyNumberFormat="1" applyFont="1" applyFill="1" applyAlignment="1">
      <alignment horizontal="center" vertical="center" wrapText="1"/>
    </xf>
    <xf numFmtId="168" fontId="12" fillId="0" borderId="0" xfId="0" applyNumberFormat="1" applyFont="1" applyFill="1" applyBorder="1" applyAlignment="1" applyProtection="1">
      <alignment horizontal="center" vertical="center" wrapText="1"/>
    </xf>
    <xf numFmtId="1" fontId="27" fillId="0" borderId="0" xfId="0" applyNumberFormat="1" applyFont="1" applyFill="1" applyAlignment="1">
      <alignment horizontal="center" vertical="center"/>
    </xf>
    <xf numFmtId="1" fontId="29" fillId="0" borderId="0" xfId="0" applyNumberFormat="1" applyFont="1" applyFill="1" applyAlignment="1">
      <alignment horizontal="center" vertical="center"/>
    </xf>
    <xf numFmtId="164" fontId="27" fillId="0" borderId="0" xfId="0" applyFont="1" applyFill="1" applyAlignment="1">
      <alignment horizontal="center" vertical="center"/>
    </xf>
    <xf numFmtId="164" fontId="17" fillId="0" borderId="0" xfId="0" applyNumberFormat="1" applyFont="1" applyFill="1" applyAlignment="1" applyProtection="1">
      <alignment horizontal="center" vertical="center"/>
    </xf>
    <xf numFmtId="1" fontId="30" fillId="0" borderId="0" xfId="0" applyNumberFormat="1" applyFont="1" applyFill="1" applyAlignment="1">
      <alignment horizontal="center" vertical="center"/>
    </xf>
    <xf numFmtId="2" fontId="17" fillId="0" borderId="0" xfId="0" applyNumberFormat="1" applyFont="1" applyFill="1" applyBorder="1" applyAlignment="1" applyProtection="1">
      <alignment horizontal="center"/>
    </xf>
    <xf numFmtId="164" fontId="17" fillId="0" borderId="0" xfId="0" applyNumberFormat="1" applyFont="1" applyFill="1" applyBorder="1" applyProtection="1"/>
    <xf numFmtId="164" fontId="17" fillId="0" borderId="0" xfId="0" applyNumberFormat="1" applyFont="1" applyFill="1" applyBorder="1" applyAlignment="1" applyProtection="1">
      <alignment horizontal="center"/>
    </xf>
    <xf numFmtId="166" fontId="17" fillId="0" borderId="0" xfId="0" applyNumberFormat="1" applyFont="1" applyFill="1" applyBorder="1" applyAlignment="1">
      <alignment horizontal="center"/>
    </xf>
    <xf numFmtId="168" fontId="17" fillId="0" borderId="0" xfId="0" applyNumberFormat="1" applyFont="1" applyFill="1" applyBorder="1" applyAlignment="1">
      <alignment horizontal="center" vertical="center" readingOrder="1"/>
    </xf>
    <xf numFmtId="2" fontId="20" fillId="0" borderId="0" xfId="0" applyNumberFormat="1" applyFont="1" applyFill="1" applyBorder="1" applyAlignment="1" applyProtection="1">
      <alignment horizontal="center"/>
    </xf>
    <xf numFmtId="164" fontId="20" fillId="0" borderId="0" xfId="0" applyNumberFormat="1" applyFont="1" applyFill="1" applyBorder="1" applyProtection="1"/>
    <xf numFmtId="168" fontId="12" fillId="0" borderId="0" xfId="0" applyNumberFormat="1" applyFont="1" applyFill="1" applyBorder="1" applyAlignment="1" applyProtection="1">
      <alignment horizontal="center" vertical="center"/>
    </xf>
    <xf numFmtId="164" fontId="17" fillId="0" borderId="0" xfId="0" applyNumberFormat="1" applyFont="1" applyFill="1" applyAlignment="1" applyProtection="1">
      <alignment horizontal="center"/>
    </xf>
    <xf numFmtId="0" fontId="31" fillId="0" borderId="0" xfId="0" applyNumberFormat="1" applyFont="1" applyFill="1" applyAlignment="1">
      <alignment horizontal="center" vertical="center" wrapText="1" readingOrder="1"/>
    </xf>
    <xf numFmtId="1" fontId="20" fillId="0" borderId="0" xfId="0" applyNumberFormat="1" applyFont="1" applyFill="1" applyBorder="1" applyAlignment="1" applyProtection="1">
      <alignment horizontal="center" vertical="center"/>
    </xf>
    <xf numFmtId="2" fontId="20" fillId="0" borderId="0" xfId="0" applyNumberFormat="1" applyFont="1" applyFill="1" applyBorder="1"/>
    <xf numFmtId="2" fontId="20" fillId="0" borderId="0" xfId="0" applyNumberFormat="1" applyFont="1" applyFill="1" applyBorder="1" applyProtection="1"/>
    <xf numFmtId="168" fontId="18" fillId="0" borderId="0" xfId="0" applyNumberFormat="1" applyFont="1" applyAlignment="1">
      <alignment horizontal="center" vertical="center"/>
    </xf>
    <xf numFmtId="168" fontId="10" fillId="0" borderId="0" xfId="0" applyNumberFormat="1" applyFont="1" applyFill="1" applyAlignment="1">
      <alignment horizontal="center" vertical="center"/>
    </xf>
    <xf numFmtId="2" fontId="32" fillId="0" borderId="0" xfId="0" applyNumberFormat="1" applyFont="1" applyFill="1" applyAlignment="1" applyProtection="1">
      <alignment horizontal="center"/>
    </xf>
    <xf numFmtId="2" fontId="32" fillId="0" borderId="0" xfId="0" applyNumberFormat="1" applyFont="1" applyFill="1" applyBorder="1" applyAlignment="1">
      <alignment horizontal="center"/>
    </xf>
    <xf numFmtId="2" fontId="32" fillId="0" borderId="0" xfId="0" applyNumberFormat="1" applyFont="1" applyFill="1" applyBorder="1"/>
    <xf numFmtId="1" fontId="28" fillId="0" borderId="0" xfId="0" applyNumberFormat="1" applyFont="1" applyAlignment="1">
      <alignment horizontal="center" vertical="center" wrapText="1" readingOrder="1"/>
    </xf>
    <xf numFmtId="1" fontId="18" fillId="0" borderId="0" xfId="0" applyNumberFormat="1" applyFont="1" applyAlignment="1">
      <alignment horizontal="center" vertical="center"/>
    </xf>
    <xf numFmtId="1" fontId="33" fillId="0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 wrapText="1" readingOrder="1"/>
    </xf>
    <xf numFmtId="168" fontId="33" fillId="0" borderId="0" xfId="0" applyNumberFormat="1" applyFont="1" applyFill="1" applyAlignment="1">
      <alignment horizontal="center" vertical="center"/>
    </xf>
    <xf numFmtId="168" fontId="36" fillId="0" borderId="0" xfId="0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168" fontId="17" fillId="0" borderId="0" xfId="0" applyNumberFormat="1" applyFont="1" applyFill="1" applyAlignment="1">
      <alignment horizontal="center" vertical="center"/>
    </xf>
    <xf numFmtId="1" fontId="17" fillId="0" borderId="0" xfId="0" applyNumberFormat="1" applyFont="1" applyFill="1" applyAlignment="1">
      <alignment horizontal="center" vertical="center"/>
    </xf>
    <xf numFmtId="168" fontId="17" fillId="0" borderId="0" xfId="0" applyNumberFormat="1" applyFont="1" applyFill="1" applyBorder="1" applyAlignment="1" applyProtection="1">
      <alignment horizontal="center" vertical="center"/>
    </xf>
    <xf numFmtId="164" fontId="26" fillId="0" borderId="0" xfId="0" applyNumberFormat="1" applyFont="1" applyFill="1" applyAlignment="1" applyProtection="1">
      <alignment horizontal="center" vertical="center"/>
    </xf>
    <xf numFmtId="168" fontId="11" fillId="0" borderId="0" xfId="0" applyNumberFormat="1" applyFont="1" applyFill="1" applyAlignment="1">
      <alignment horizontal="center" vertical="center"/>
    </xf>
    <xf numFmtId="168" fontId="18" fillId="0" borderId="0" xfId="0" applyNumberFormat="1" applyFont="1" applyFill="1" applyAlignment="1">
      <alignment horizontal="center" vertical="center"/>
    </xf>
    <xf numFmtId="164" fontId="20" fillId="0" borderId="0" xfId="0" applyFont="1" applyFill="1" applyBorder="1" applyAlignment="1">
      <alignment horizontal="center" vertical="center"/>
    </xf>
    <xf numFmtId="168" fontId="12" fillId="0" borderId="0" xfId="0" applyNumberFormat="1" applyFont="1" applyFill="1" applyAlignment="1">
      <alignment horizontal="center" vertical="center"/>
    </xf>
    <xf numFmtId="168" fontId="20" fillId="0" borderId="0" xfId="0" applyNumberFormat="1" applyFont="1" applyFill="1" applyAlignment="1">
      <alignment horizontal="center" vertical="center"/>
    </xf>
    <xf numFmtId="164" fontId="20" fillId="0" borderId="0" xfId="0" applyNumberFormat="1" applyFont="1" applyFill="1" applyBorder="1" applyAlignment="1" applyProtection="1">
      <alignment horizontal="center" vertical="center"/>
    </xf>
    <xf numFmtId="1" fontId="17" fillId="0" borderId="0" xfId="0" applyNumberFormat="1" applyFont="1" applyFill="1" applyAlignment="1" applyProtection="1">
      <alignment horizontal="center" vertical="center"/>
    </xf>
    <xf numFmtId="168" fontId="23" fillId="0" borderId="0" xfId="0" applyNumberFormat="1" applyFont="1" applyFill="1" applyAlignment="1" applyProtection="1">
      <alignment horizontal="center" vertical="center"/>
    </xf>
    <xf numFmtId="168" fontId="20" fillId="0" borderId="0" xfId="0" applyNumberFormat="1" applyFont="1" applyFill="1" applyBorder="1" applyAlignment="1" applyProtection="1">
      <alignment horizontal="center" vertical="center"/>
    </xf>
    <xf numFmtId="168" fontId="17" fillId="0" borderId="0" xfId="0" applyNumberFormat="1" applyFont="1" applyFill="1" applyAlignment="1" applyProtection="1">
      <alignment horizontal="center" vertical="center"/>
    </xf>
    <xf numFmtId="168" fontId="10" fillId="0" borderId="0" xfId="0" applyNumberFormat="1" applyFont="1" applyFill="1" applyAlignment="1" applyProtection="1">
      <alignment horizontal="center" vertical="center"/>
    </xf>
    <xf numFmtId="168" fontId="11" fillId="0" borderId="0" xfId="0" applyNumberFormat="1" applyFont="1" applyFill="1" applyAlignment="1" applyProtection="1">
      <alignment horizontal="center" vertical="center"/>
    </xf>
    <xf numFmtId="168" fontId="18" fillId="0" borderId="0" xfId="0" applyNumberFormat="1" applyFont="1" applyFill="1" applyBorder="1" applyAlignment="1" applyProtection="1">
      <alignment horizontal="center" vertical="center"/>
    </xf>
    <xf numFmtId="164" fontId="20" fillId="0" borderId="0" xfId="0" applyFont="1" applyFill="1" applyAlignment="1">
      <alignment horizontal="center" vertical="center"/>
    </xf>
    <xf numFmtId="164" fontId="20" fillId="0" borderId="0" xfId="0" applyNumberFormat="1" applyFont="1" applyFill="1" applyAlignment="1" applyProtection="1">
      <alignment horizontal="center" vertical="center"/>
    </xf>
    <xf numFmtId="168" fontId="34" fillId="0" borderId="0" xfId="0" applyNumberFormat="1" applyFont="1" applyFill="1" applyBorder="1" applyAlignment="1">
      <alignment horizontal="center" vertical="center"/>
    </xf>
    <xf numFmtId="168" fontId="35" fillId="0" borderId="0" xfId="0" applyNumberFormat="1" applyFont="1" applyFill="1" applyBorder="1" applyAlignment="1">
      <alignment horizontal="center" vertical="center"/>
    </xf>
    <xf numFmtId="1" fontId="34" fillId="0" borderId="0" xfId="0" applyNumberFormat="1" applyFont="1" applyFill="1" applyBorder="1" applyAlignment="1">
      <alignment horizontal="center" vertical="center"/>
    </xf>
    <xf numFmtId="164" fontId="22" fillId="0" borderId="0" xfId="0" applyFont="1" applyFill="1" applyBorder="1" applyAlignment="1">
      <alignment horizontal="center" vertical="center"/>
    </xf>
    <xf numFmtId="168" fontId="22" fillId="0" borderId="0" xfId="0" applyNumberFormat="1" applyFont="1" applyFill="1" applyBorder="1" applyAlignment="1">
      <alignment horizontal="center" vertical="center"/>
    </xf>
    <xf numFmtId="1" fontId="36" fillId="0" borderId="0" xfId="0" applyNumberFormat="1" applyFont="1" applyFill="1" applyBorder="1" applyAlignment="1">
      <alignment horizontal="center" vertical="center"/>
    </xf>
    <xf numFmtId="1" fontId="22" fillId="0" borderId="0" xfId="0" applyNumberFormat="1" applyFont="1" applyFill="1" applyBorder="1" applyAlignment="1">
      <alignment horizontal="center" vertical="center"/>
    </xf>
    <xf numFmtId="168" fontId="32" fillId="0" borderId="0" xfId="0" applyNumberFormat="1" applyFont="1" applyFill="1" applyBorder="1" applyAlignment="1">
      <alignment horizontal="center" vertical="center"/>
    </xf>
    <xf numFmtId="1" fontId="32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Alignment="1" applyProtection="1">
      <alignment horizontal="center" vertical="center"/>
    </xf>
    <xf numFmtId="166" fontId="37" fillId="0" borderId="0" xfId="0" applyNumberFormat="1" applyFont="1" applyFill="1" applyAlignment="1" applyProtection="1">
      <alignment horizontal="center"/>
    </xf>
    <xf numFmtId="164" fontId="17" fillId="0" borderId="0" xfId="0" applyFont="1" applyFill="1" applyBorder="1" applyAlignment="1">
      <alignment horizontal="left" vertical="center"/>
    </xf>
    <xf numFmtId="168" fontId="3" fillId="0" borderId="0" xfId="0" applyNumberFormat="1" applyFont="1" applyFill="1" applyAlignment="1">
      <alignment horizontal="center" vertical="center"/>
    </xf>
    <xf numFmtId="168" fontId="39" fillId="0" borderId="0" xfId="0" applyNumberFormat="1" applyFont="1" applyAlignment="1">
      <alignment horizontal="center" vertical="center" wrapText="1" readingOrder="1"/>
    </xf>
    <xf numFmtId="168" fontId="40" fillId="0" borderId="0" xfId="0" applyNumberFormat="1" applyFont="1" applyFill="1" applyAlignment="1">
      <alignment horizontal="center" vertical="center"/>
    </xf>
    <xf numFmtId="1" fontId="40" fillId="0" borderId="0" xfId="0" applyNumberFormat="1" applyFont="1" applyFill="1" applyAlignment="1">
      <alignment horizontal="center" vertical="center"/>
    </xf>
    <xf numFmtId="1" fontId="39" fillId="0" borderId="0" xfId="0" applyNumberFormat="1" applyFont="1" applyAlignment="1">
      <alignment horizontal="center" vertical="center" wrapText="1" readingOrder="1"/>
    </xf>
    <xf numFmtId="168" fontId="40" fillId="0" borderId="0" xfId="0" applyNumberFormat="1" applyFont="1" applyFill="1" applyBorder="1" applyAlignment="1">
      <alignment horizontal="center" vertical="center"/>
    </xf>
    <xf numFmtId="1" fontId="40" fillId="0" borderId="0" xfId="0" applyNumberFormat="1" applyFont="1" applyFill="1" applyBorder="1" applyAlignment="1">
      <alignment horizontal="center" vertical="center" wrapText="1" readingOrder="1"/>
    </xf>
    <xf numFmtId="164" fontId="41" fillId="0" borderId="0" xfId="0" applyFont="1" applyFill="1" applyAlignment="1">
      <alignment horizontal="center" vertical="center"/>
    </xf>
    <xf numFmtId="1" fontId="41" fillId="0" borderId="0" xfId="0" applyNumberFormat="1" applyFont="1" applyFill="1" applyAlignment="1">
      <alignment horizontal="center" vertical="center"/>
    </xf>
    <xf numFmtId="168" fontId="11" fillId="0" borderId="0" xfId="0" applyNumberFormat="1" applyFont="1" applyFill="1"/>
    <xf numFmtId="2" fontId="11" fillId="0" borderId="0" xfId="0" applyNumberFormat="1" applyFont="1" applyFill="1"/>
    <xf numFmtId="164" fontId="34" fillId="0" borderId="0" xfId="0" applyNumberFormat="1" applyFont="1" applyFill="1" applyAlignment="1" applyProtection="1">
      <alignment horizontal="center"/>
    </xf>
    <xf numFmtId="168" fontId="34" fillId="0" borderId="0" xfId="0" applyNumberFormat="1" applyFont="1" applyFill="1" applyBorder="1" applyAlignment="1">
      <alignment horizontal="center" vertical="center" readingOrder="1"/>
    </xf>
    <xf numFmtId="168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center" vertical="center"/>
    </xf>
    <xf numFmtId="168" fontId="19" fillId="0" borderId="0" xfId="0" applyNumberFormat="1" applyFont="1" applyAlignment="1">
      <alignment horizontal="center"/>
    </xf>
    <xf numFmtId="168" fontId="10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horizontal="center"/>
    </xf>
    <xf numFmtId="168" fontId="34" fillId="0" borderId="0" xfId="0" applyNumberFormat="1" applyFont="1" applyAlignment="1">
      <alignment horizontal="center"/>
    </xf>
    <xf numFmtId="168" fontId="25" fillId="0" borderId="0" xfId="0" applyNumberFormat="1" applyFont="1" applyAlignment="1">
      <alignment horizontal="center" vertical="center" wrapText="1" readingOrder="1"/>
    </xf>
    <xf numFmtId="2" fontId="11" fillId="0" borderId="0" xfId="0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center"/>
    </xf>
    <xf numFmtId="168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164" fontId="10" fillId="0" borderId="0" xfId="0" applyNumberFormat="1" applyFont="1" applyFill="1" applyAlignment="1" applyProtection="1">
      <alignment horizontal="center" vertical="center"/>
    </xf>
    <xf numFmtId="164" fontId="2" fillId="0" borderId="0" xfId="0" applyFont="1" applyFill="1" applyBorder="1" applyAlignment="1">
      <alignment horizontal="center" vertical="center"/>
    </xf>
    <xf numFmtId="164" fontId="10" fillId="0" borderId="0" xfId="0" applyFont="1" applyFill="1" applyBorder="1"/>
    <xf numFmtId="168" fontId="2" fillId="0" borderId="0" xfId="0" applyNumberFormat="1" applyFont="1" applyFill="1" applyBorder="1" applyAlignment="1" applyProtection="1">
      <alignment horizontal="center" vertical="center"/>
    </xf>
    <xf numFmtId="2" fontId="10" fillId="0" borderId="0" xfId="0" applyNumberFormat="1" applyFont="1" applyFill="1" applyBorder="1" applyAlignment="1" applyProtection="1">
      <alignment horizontal="center"/>
    </xf>
    <xf numFmtId="164" fontId="10" fillId="0" borderId="0" xfId="0" applyNumberFormat="1" applyFont="1" applyFill="1" applyBorder="1" applyProtection="1"/>
    <xf numFmtId="164" fontId="29" fillId="0" borderId="0" xfId="0" applyFont="1" applyFill="1" applyAlignment="1">
      <alignment horizontal="center" vertical="center"/>
    </xf>
    <xf numFmtId="3" fontId="32" fillId="0" borderId="0" xfId="0" applyNumberFormat="1" applyFont="1" applyFill="1" applyAlignment="1" applyProtection="1">
      <alignment horizontal="center" vertical="center"/>
    </xf>
    <xf numFmtId="164" fontId="18" fillId="0" borderId="0" xfId="0" applyNumberFormat="1" applyFont="1" applyFill="1" applyAlignment="1" applyProtection="1">
      <alignment horizontal="center" wrapText="1"/>
    </xf>
    <xf numFmtId="168" fontId="20" fillId="0" borderId="0" xfId="0" applyNumberFormat="1" applyFont="1" applyAlignment="1">
      <alignment horizontal="center" vertical="center" wrapText="1"/>
    </xf>
    <xf numFmtId="168" fontId="20" fillId="0" borderId="0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Fill="1" applyBorder="1" applyAlignment="1" applyProtection="1">
      <alignment horizontal="center" vertical="center" wrapText="1"/>
    </xf>
    <xf numFmtId="168" fontId="20" fillId="0" borderId="1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Fill="1" applyBorder="1" applyAlignment="1" applyProtection="1">
      <alignment horizontal="center" vertical="center" wrapText="1"/>
    </xf>
    <xf numFmtId="164" fontId="12" fillId="0" borderId="0" xfId="0" applyFont="1" applyAlignment="1">
      <alignment horizontal="center"/>
    </xf>
    <xf numFmtId="168" fontId="12" fillId="0" borderId="0" xfId="0" applyNumberFormat="1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center" vertical="center" wrapText="1"/>
    </xf>
    <xf numFmtId="164" fontId="20" fillId="0" borderId="1" xfId="0" applyNumberFormat="1" applyFont="1" applyFill="1" applyBorder="1" applyAlignment="1" applyProtection="1">
      <alignment horizontal="center" vertical="center" wrapText="1"/>
    </xf>
    <xf numFmtId="164" fontId="20" fillId="0" borderId="0" xfId="0" applyFont="1" applyFill="1" applyBorder="1" applyAlignment="1">
      <alignment horizontal="center" vertical="center" wrapText="1"/>
    </xf>
    <xf numFmtId="164" fontId="20" fillId="0" borderId="1" xfId="0" applyFont="1" applyFill="1" applyBorder="1" applyAlignment="1">
      <alignment horizontal="center" vertical="center" wrapText="1"/>
    </xf>
    <xf numFmtId="168" fontId="20" fillId="0" borderId="0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 applyProtection="1">
      <alignment horizontal="center" vertical="center" wrapText="1"/>
    </xf>
    <xf numFmtId="168" fontId="20" fillId="0" borderId="0" xfId="0" applyNumberFormat="1" applyFont="1" applyAlignment="1">
      <alignment horizontal="center" vertical="center" wrapText="1"/>
    </xf>
    <xf numFmtId="1" fontId="20" fillId="0" borderId="0" xfId="0" applyNumberFormat="1" applyFont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Alignment="1">
      <alignment horizontal="center" vertical="center" wrapText="1"/>
    </xf>
    <xf numFmtId="168" fontId="1" fillId="0" borderId="0" xfId="0" applyNumberFormat="1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 applyProtection="1">
      <alignment horizontal="center"/>
    </xf>
    <xf numFmtId="164" fontId="1" fillId="0" borderId="0" xfId="0" applyFont="1" applyAlignment="1">
      <alignment horizontal="center"/>
    </xf>
  </cellXfs>
  <cellStyles count="3">
    <cellStyle name="Bad 2" xfId="1" xr:uid="{6D226575-428D-403F-B2A5-41AA9832B8A2}"/>
    <cellStyle name="Insatisfaisant 2" xfId="2" xr:uid="{4E556647-4E2C-48BE-8B8F-6FE66A8B3692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  <color rgb="FF6600FF"/>
      <color rgb="FF808080"/>
      <color rgb="FFFF0066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557107</xdr:colOff>
      <xdr:row>0</xdr:row>
      <xdr:rowOff>640080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86DC6C-217E-4F26-8F2F-E6B196D21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243282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295698</xdr:colOff>
      <xdr:row>0</xdr:row>
      <xdr:rowOff>640080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44F3779-BDD6-4763-A5C6-CEE83F25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74387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DECLERCQ\DRDATA\SURVEYS\CANOLA\HARVPROGRESS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VPROGRESS9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59"/>
  <sheetViews>
    <sheetView zoomScaleNormal="100" workbookViewId="0">
      <pane xSplit="1" ySplit="5" topLeftCell="B49" activePane="bottomRight" state="frozen"/>
      <selection pane="topRight" activeCell="B1" sqref="B1"/>
      <selection pane="bottomLeft" activeCell="A6" sqref="A6"/>
      <selection pane="bottomRight" activeCell="B53" sqref="B53"/>
    </sheetView>
  </sheetViews>
  <sheetFormatPr baseColWidth="10" defaultColWidth="9.7109375" defaultRowHeight="15" x14ac:dyDescent="0.25"/>
  <cols>
    <col min="1" max="1" width="16.7109375" style="64" customWidth="1"/>
    <col min="2" max="2" width="15.140625" style="71" customWidth="1"/>
    <col min="3" max="3" width="10.7109375" style="62" customWidth="1"/>
    <col min="4" max="4" width="12.7109375" style="71" customWidth="1"/>
    <col min="5" max="5" width="9.85546875" style="71" customWidth="1"/>
    <col min="6" max="7" width="10.7109375" style="62" customWidth="1"/>
    <col min="8" max="8" width="9.7109375" style="71"/>
    <col min="9" max="9" width="22.5703125" style="62" customWidth="1"/>
    <col min="10" max="12" width="12.7109375" style="60" customWidth="1"/>
    <col min="13" max="13" width="10" style="60" bestFit="1" customWidth="1"/>
    <col min="14" max="15" width="10" style="60" customWidth="1"/>
    <col min="16" max="16" width="33.7109375" style="60" customWidth="1"/>
    <col min="17" max="17" width="15" style="62" customWidth="1"/>
    <col min="18" max="18" width="14" style="62" customWidth="1"/>
    <col min="19" max="19" width="15.140625" style="143" customWidth="1"/>
    <col min="20" max="16384" width="9.7109375" style="66"/>
  </cols>
  <sheetData>
    <row r="1" spans="1:22" ht="68.25" customHeight="1" x14ac:dyDescent="0.25">
      <c r="A1" s="63"/>
      <c r="J1" s="67"/>
      <c r="K1" s="67"/>
      <c r="L1" s="67"/>
      <c r="M1" s="67"/>
      <c r="N1" s="67"/>
      <c r="O1" s="67"/>
      <c r="P1" s="141"/>
      <c r="S1" s="142"/>
    </row>
    <row r="2" spans="1:22" s="70" customFormat="1" ht="42.75" customHeight="1" x14ac:dyDescent="0.2">
      <c r="A2" s="69" t="s">
        <v>106</v>
      </c>
      <c r="B2" s="71"/>
      <c r="C2" s="62"/>
      <c r="D2" s="71"/>
      <c r="E2" s="71"/>
      <c r="F2" s="62"/>
      <c r="G2" s="62"/>
      <c r="H2" s="71"/>
      <c r="I2" s="62"/>
      <c r="J2" s="67"/>
      <c r="K2" s="67"/>
      <c r="L2" s="67"/>
      <c r="M2" s="60"/>
      <c r="N2" s="60"/>
      <c r="O2" s="60"/>
      <c r="P2" s="67"/>
      <c r="Q2" s="62"/>
      <c r="R2" s="62"/>
      <c r="S2" s="71"/>
    </row>
    <row r="3" spans="1:22" s="93" customFormat="1" ht="51" customHeight="1" x14ac:dyDescent="0.2">
      <c r="A3" s="221" t="s">
        <v>107</v>
      </c>
      <c r="B3" s="223" t="s">
        <v>76</v>
      </c>
      <c r="C3" s="225" t="s">
        <v>77</v>
      </c>
      <c r="D3" s="225"/>
      <c r="E3" s="225"/>
      <c r="F3" s="225" t="s">
        <v>78</v>
      </c>
      <c r="G3" s="225"/>
      <c r="H3" s="225"/>
      <c r="I3" s="213" t="s">
        <v>79</v>
      </c>
      <c r="J3" s="226" t="s">
        <v>80</v>
      </c>
      <c r="K3" s="226"/>
      <c r="L3" s="226"/>
      <c r="M3" s="226" t="s">
        <v>81</v>
      </c>
      <c r="N3" s="226"/>
      <c r="O3" s="226"/>
      <c r="P3" s="214" t="s">
        <v>82</v>
      </c>
      <c r="Q3" s="225" t="s">
        <v>83</v>
      </c>
      <c r="R3" s="225" t="s">
        <v>84</v>
      </c>
      <c r="S3" s="229" t="s">
        <v>85</v>
      </c>
    </row>
    <row r="4" spans="1:22" s="93" customFormat="1" ht="12.75" customHeight="1" x14ac:dyDescent="0.2">
      <c r="A4" s="221"/>
      <c r="B4" s="223"/>
      <c r="C4" s="227" t="s">
        <v>91</v>
      </c>
      <c r="D4" s="227"/>
      <c r="E4" s="227"/>
      <c r="F4" s="227"/>
      <c r="G4" s="227"/>
      <c r="H4" s="227"/>
      <c r="I4" s="212" t="s">
        <v>92</v>
      </c>
      <c r="J4" s="228" t="s">
        <v>93</v>
      </c>
      <c r="K4" s="228"/>
      <c r="L4" s="228"/>
      <c r="M4" s="228" t="s">
        <v>94</v>
      </c>
      <c r="N4" s="228"/>
      <c r="O4" s="228"/>
      <c r="P4" s="228"/>
      <c r="Q4" s="225"/>
      <c r="R4" s="225"/>
      <c r="S4" s="229"/>
    </row>
    <row r="5" spans="1:22" s="93" customFormat="1" ht="45.75" thickBot="1" x14ac:dyDescent="0.25">
      <c r="A5" s="222"/>
      <c r="B5" s="224"/>
      <c r="C5" s="215" t="s">
        <v>86</v>
      </c>
      <c r="D5" s="215" t="s">
        <v>87</v>
      </c>
      <c r="E5" s="215" t="s">
        <v>88</v>
      </c>
      <c r="F5" s="215" t="s">
        <v>86</v>
      </c>
      <c r="G5" s="215" t="s">
        <v>87</v>
      </c>
      <c r="H5" s="215" t="s">
        <v>88</v>
      </c>
      <c r="I5" s="72" t="s">
        <v>8</v>
      </c>
      <c r="J5" s="217" t="s">
        <v>86</v>
      </c>
      <c r="K5" s="217" t="s">
        <v>87</v>
      </c>
      <c r="L5" s="217" t="s">
        <v>88</v>
      </c>
      <c r="M5" s="217" t="s">
        <v>86</v>
      </c>
      <c r="N5" s="217" t="s">
        <v>87</v>
      </c>
      <c r="O5" s="217" t="s">
        <v>88</v>
      </c>
      <c r="P5" s="73" t="s">
        <v>90</v>
      </c>
      <c r="Q5" s="72" t="s">
        <v>8</v>
      </c>
      <c r="R5" s="216" t="s">
        <v>89</v>
      </c>
      <c r="S5" s="74" t="s">
        <v>8</v>
      </c>
    </row>
    <row r="6" spans="1:22" x14ac:dyDescent="0.25">
      <c r="A6" s="75" t="s">
        <v>10</v>
      </c>
      <c r="J6" s="67"/>
      <c r="K6" s="67"/>
      <c r="L6" s="67"/>
      <c r="M6" s="67"/>
      <c r="N6" s="67"/>
      <c r="O6" s="67"/>
      <c r="P6" s="126"/>
    </row>
    <row r="7" spans="1:22" x14ac:dyDescent="0.25">
      <c r="A7" s="114">
        <v>1</v>
      </c>
      <c r="B7" s="182">
        <v>20</v>
      </c>
      <c r="C7" s="175">
        <v>42.395778362851303</v>
      </c>
      <c r="D7" s="176">
        <v>40.1</v>
      </c>
      <c r="E7" s="176">
        <v>44.8</v>
      </c>
      <c r="F7" s="175">
        <v>21.324075000000001</v>
      </c>
      <c r="G7" s="176">
        <v>20.100000000000001</v>
      </c>
      <c r="H7" s="176">
        <v>23.7</v>
      </c>
      <c r="I7" s="177">
        <v>38.215015683709808</v>
      </c>
      <c r="J7" s="178">
        <v>4.8691458474315201</v>
      </c>
      <c r="K7" s="179">
        <v>3</v>
      </c>
      <c r="L7" s="179">
        <v>19.899999999999999</v>
      </c>
      <c r="M7" s="183">
        <v>11.441887442056471</v>
      </c>
      <c r="N7" s="179">
        <v>7.6</v>
      </c>
      <c r="O7" s="179">
        <v>13.6</v>
      </c>
      <c r="P7" s="178">
        <v>19.508371977591075</v>
      </c>
      <c r="Q7" s="180">
        <v>0.46</v>
      </c>
      <c r="R7" s="177">
        <v>0.27517166876871596</v>
      </c>
      <c r="S7" s="180">
        <v>86.956521739130437</v>
      </c>
      <c r="T7" s="68"/>
      <c r="U7" s="68"/>
      <c r="V7" s="68"/>
    </row>
    <row r="8" spans="1:22" x14ac:dyDescent="0.25">
      <c r="A8" s="114">
        <v>2</v>
      </c>
      <c r="B8" s="182">
        <v>25</v>
      </c>
      <c r="C8" s="175">
        <v>43.065537499276772</v>
      </c>
      <c r="D8" s="176">
        <v>39.299999999999997</v>
      </c>
      <c r="E8" s="176">
        <v>48.4</v>
      </c>
      <c r="F8" s="175">
        <v>21.589424999999999</v>
      </c>
      <c r="G8" s="176">
        <v>18</v>
      </c>
      <c r="H8" s="176">
        <v>24.1</v>
      </c>
      <c r="I8" s="177">
        <v>39.225570015804976</v>
      </c>
      <c r="J8" s="178">
        <v>5.7336050938809624</v>
      </c>
      <c r="K8" s="179">
        <v>3</v>
      </c>
      <c r="L8" s="179">
        <v>33</v>
      </c>
      <c r="M8" s="183">
        <v>11.988581894745042</v>
      </c>
      <c r="N8" s="179">
        <v>4.5</v>
      </c>
      <c r="O8" s="179">
        <v>14.7</v>
      </c>
      <c r="P8" s="178">
        <v>20.72313794475998</v>
      </c>
      <c r="Q8" s="180">
        <v>0.6</v>
      </c>
      <c r="R8" s="177">
        <v>0.43052805533246336</v>
      </c>
      <c r="S8" s="180">
        <v>92.592592592592595</v>
      </c>
      <c r="T8" s="68"/>
      <c r="U8" s="68"/>
      <c r="V8" s="68"/>
    </row>
    <row r="9" spans="1:22" x14ac:dyDescent="0.25">
      <c r="A9" s="114">
        <v>3</v>
      </c>
      <c r="B9" s="182">
        <v>47</v>
      </c>
      <c r="C9" s="175">
        <v>42.591127228285501</v>
      </c>
      <c r="D9" s="176">
        <v>39.299999999999997</v>
      </c>
      <c r="E9" s="176">
        <v>48.4</v>
      </c>
      <c r="F9" s="175">
        <v>21.972200000000001</v>
      </c>
      <c r="G9" s="176">
        <v>17.600000000000001</v>
      </c>
      <c r="H9" s="176">
        <v>24.2</v>
      </c>
      <c r="I9" s="177">
        <v>39.533800114858359</v>
      </c>
      <c r="J9" s="178">
        <v>6.7986048099523195</v>
      </c>
      <c r="K9" s="179">
        <v>3</v>
      </c>
      <c r="L9" s="179">
        <v>16.5</v>
      </c>
      <c r="M9" s="183">
        <v>11.286929778422451</v>
      </c>
      <c r="N9" s="179">
        <v>2.6</v>
      </c>
      <c r="O9" s="179">
        <v>13.7</v>
      </c>
      <c r="P9" s="178">
        <v>19.32103368615109</v>
      </c>
      <c r="Q9" s="180">
        <v>0.46106382978723404</v>
      </c>
      <c r="R9" s="177">
        <v>0.34058934766653831</v>
      </c>
      <c r="S9" s="180">
        <v>92.156862745098039</v>
      </c>
      <c r="T9" s="68"/>
      <c r="U9" s="68"/>
      <c r="V9" s="68"/>
    </row>
    <row r="10" spans="1:22" x14ac:dyDescent="0.25">
      <c r="A10" s="114">
        <v>4</v>
      </c>
      <c r="B10" s="182">
        <v>20</v>
      </c>
      <c r="C10" s="175">
        <v>42.99040991897548</v>
      </c>
      <c r="D10" s="176">
        <v>41.2</v>
      </c>
      <c r="E10" s="176">
        <v>46.7</v>
      </c>
      <c r="F10" s="175">
        <v>21.314925000000002</v>
      </c>
      <c r="G10" s="176">
        <v>18.600000000000001</v>
      </c>
      <c r="H10" s="176">
        <v>22.7</v>
      </c>
      <c r="I10" s="177">
        <v>38.666857354742362</v>
      </c>
      <c r="J10" s="178">
        <v>5.1031809354012836</v>
      </c>
      <c r="K10" s="179">
        <v>3.2</v>
      </c>
      <c r="L10" s="179">
        <v>20.3</v>
      </c>
      <c r="M10" s="183">
        <v>11.249375726979387</v>
      </c>
      <c r="N10" s="179">
        <v>6.9</v>
      </c>
      <c r="O10" s="179">
        <v>13.5</v>
      </c>
      <c r="P10" s="178">
        <v>19.415250834503453</v>
      </c>
      <c r="Q10" s="180">
        <v>0.44500000000000001</v>
      </c>
      <c r="R10" s="177">
        <v>0.42334822243533643</v>
      </c>
      <c r="S10" s="180">
        <v>100</v>
      </c>
      <c r="T10" s="68"/>
      <c r="U10" s="68"/>
      <c r="V10" s="68"/>
    </row>
    <row r="11" spans="1:22" x14ac:dyDescent="0.25">
      <c r="A11" s="114">
        <v>5</v>
      </c>
      <c r="B11" s="182">
        <v>14</v>
      </c>
      <c r="C11" s="175">
        <v>42.077527007343868</v>
      </c>
      <c r="D11" s="176">
        <v>39.4</v>
      </c>
      <c r="E11" s="176">
        <v>46.2</v>
      </c>
      <c r="F11" s="175">
        <v>22.522725000000001</v>
      </c>
      <c r="G11" s="176">
        <v>19</v>
      </c>
      <c r="H11" s="176">
        <v>24.8</v>
      </c>
      <c r="I11" s="177">
        <v>40.103209734051809</v>
      </c>
      <c r="J11" s="178">
        <v>7.029138286679359</v>
      </c>
      <c r="K11" s="179">
        <v>3.8</v>
      </c>
      <c r="L11" s="179">
        <v>13.5</v>
      </c>
      <c r="M11" s="183">
        <v>13.667043269351378</v>
      </c>
      <c r="N11" s="179">
        <v>7.8</v>
      </c>
      <c r="O11" s="179">
        <v>16.2</v>
      </c>
      <c r="P11" s="178">
        <v>23.152201029849262</v>
      </c>
      <c r="Q11" s="180">
        <v>0.69285714285714284</v>
      </c>
      <c r="R11" s="177">
        <v>0.69186338726338548</v>
      </c>
      <c r="S11" s="180">
        <v>100</v>
      </c>
      <c r="T11" s="68"/>
      <c r="U11" s="68"/>
      <c r="V11" s="68"/>
    </row>
    <row r="12" spans="1:22" x14ac:dyDescent="0.25">
      <c r="A12" s="114">
        <v>6</v>
      </c>
      <c r="B12" s="182">
        <v>15</v>
      </c>
      <c r="C12" s="175">
        <v>42.142447997965554</v>
      </c>
      <c r="D12" s="176">
        <v>40.299999999999997</v>
      </c>
      <c r="E12" s="176">
        <v>45.6</v>
      </c>
      <c r="F12" s="175">
        <v>21.895949999999999</v>
      </c>
      <c r="G12" s="176">
        <v>20.2</v>
      </c>
      <c r="H12" s="176">
        <v>23.2</v>
      </c>
      <c r="I12" s="177">
        <v>39.038475812588487</v>
      </c>
      <c r="J12" s="178">
        <v>3.0153934583813484</v>
      </c>
      <c r="K12" s="179">
        <v>3</v>
      </c>
      <c r="L12" s="179">
        <v>11.9</v>
      </c>
      <c r="M12" s="183">
        <v>11.567725407923479</v>
      </c>
      <c r="N12" s="179">
        <v>7.6</v>
      </c>
      <c r="O12" s="179">
        <v>13.6</v>
      </c>
      <c r="P12" s="178">
        <v>19.621696198080372</v>
      </c>
      <c r="Q12" s="180">
        <v>0.38</v>
      </c>
      <c r="R12" s="177">
        <v>0.37181280513719106</v>
      </c>
      <c r="S12" s="180">
        <v>100</v>
      </c>
      <c r="T12" s="68"/>
      <c r="U12" s="68"/>
      <c r="V12" s="68"/>
    </row>
    <row r="13" spans="1:22" x14ac:dyDescent="0.25">
      <c r="A13" s="114">
        <v>7</v>
      </c>
      <c r="B13" s="182">
        <v>47</v>
      </c>
      <c r="C13" s="175">
        <v>42.524698796427529</v>
      </c>
      <c r="D13" s="176">
        <v>39</v>
      </c>
      <c r="E13" s="176">
        <v>46.7</v>
      </c>
      <c r="F13" s="175">
        <v>22.412924999999998</v>
      </c>
      <c r="G13" s="176">
        <v>20.100000000000001</v>
      </c>
      <c r="H13" s="176">
        <v>25</v>
      </c>
      <c r="I13" s="177">
        <v>40.272083101678383</v>
      </c>
      <c r="J13" s="178">
        <v>5.5438019359994639</v>
      </c>
      <c r="K13" s="179">
        <v>2.5</v>
      </c>
      <c r="L13" s="179">
        <v>13.6</v>
      </c>
      <c r="M13" s="183">
        <v>12.363099701475177</v>
      </c>
      <c r="N13" s="179">
        <v>7.2</v>
      </c>
      <c r="O13" s="179">
        <v>18.7</v>
      </c>
      <c r="P13" s="178">
        <v>21.134522694497548</v>
      </c>
      <c r="Q13" s="180">
        <v>0.58750000000000002</v>
      </c>
      <c r="R13" s="177">
        <v>0.95630250795863803</v>
      </c>
      <c r="S13" s="180">
        <v>92.307692307692307</v>
      </c>
      <c r="T13" s="68"/>
      <c r="U13" s="68"/>
      <c r="V13" s="68"/>
    </row>
    <row r="14" spans="1:22" x14ac:dyDescent="0.25">
      <c r="A14" s="114">
        <v>8</v>
      </c>
      <c r="B14" s="182">
        <v>92</v>
      </c>
      <c r="C14" s="175">
        <v>43.059475185681748</v>
      </c>
      <c r="D14" s="176">
        <v>39.6</v>
      </c>
      <c r="E14" s="176">
        <v>49.1</v>
      </c>
      <c r="F14" s="175">
        <v>21.589424999999999</v>
      </c>
      <c r="G14" s="176">
        <v>16.899999999999999</v>
      </c>
      <c r="H14" s="176">
        <v>24.3</v>
      </c>
      <c r="I14" s="177">
        <v>39.22066095036255</v>
      </c>
      <c r="J14" s="181">
        <v>5.4283468076939787</v>
      </c>
      <c r="K14" s="179">
        <v>3</v>
      </c>
      <c r="L14" s="179">
        <v>22</v>
      </c>
      <c r="M14" s="183">
        <v>12.170549891313119</v>
      </c>
      <c r="N14" s="179">
        <v>6</v>
      </c>
      <c r="O14" s="179">
        <v>16.3</v>
      </c>
      <c r="P14" s="178">
        <v>21.035050036746867</v>
      </c>
      <c r="Q14" s="180">
        <v>0.57977528089887642</v>
      </c>
      <c r="R14" s="177">
        <v>0.4645388557850485</v>
      </c>
      <c r="S14" s="180">
        <v>94.791666666666657</v>
      </c>
      <c r="T14" s="68"/>
      <c r="U14" s="68"/>
      <c r="V14" s="68"/>
    </row>
    <row r="15" spans="1:22" x14ac:dyDescent="0.25">
      <c r="A15" s="114" t="s">
        <v>75</v>
      </c>
      <c r="B15" s="182">
        <v>22</v>
      </c>
      <c r="C15" s="175">
        <v>43.12547980574481</v>
      </c>
      <c r="D15" s="176">
        <v>41.8</v>
      </c>
      <c r="E15" s="176">
        <v>45.3</v>
      </c>
      <c r="F15" s="175">
        <v>21.397275</v>
      </c>
      <c r="G15" s="176">
        <v>19.899999999999999</v>
      </c>
      <c r="H15" s="176">
        <v>23.3</v>
      </c>
      <c r="I15" s="177">
        <v>38.924627933025256</v>
      </c>
      <c r="J15" s="178">
        <v>5.1948153399305754</v>
      </c>
      <c r="K15" s="179">
        <v>3.3</v>
      </c>
      <c r="L15" s="179">
        <v>13.3</v>
      </c>
      <c r="M15" s="183">
        <v>12.341132424080893</v>
      </c>
      <c r="N15" s="179">
        <v>7.8</v>
      </c>
      <c r="O15" s="179">
        <v>15.5</v>
      </c>
      <c r="P15" s="178">
        <v>21.358981034354855</v>
      </c>
      <c r="Q15" s="180">
        <v>0.76363636363636367</v>
      </c>
      <c r="R15" s="177">
        <v>0.53277158073017883</v>
      </c>
      <c r="S15" s="180">
        <v>100</v>
      </c>
      <c r="T15" s="68"/>
      <c r="U15" s="68"/>
      <c r="V15" s="68"/>
    </row>
    <row r="16" spans="1:22" s="205" customFormat="1" x14ac:dyDescent="0.25">
      <c r="A16" s="203">
        <v>11</v>
      </c>
      <c r="B16" s="231" t="s">
        <v>110</v>
      </c>
      <c r="C16" s="231" t="s">
        <v>111</v>
      </c>
      <c r="D16" s="231" t="s">
        <v>111</v>
      </c>
      <c r="E16" s="231" t="s">
        <v>111</v>
      </c>
      <c r="F16" s="231" t="s">
        <v>111</v>
      </c>
      <c r="G16" s="231" t="s">
        <v>111</v>
      </c>
      <c r="H16" s="231" t="s">
        <v>111</v>
      </c>
      <c r="I16" s="231" t="s">
        <v>111</v>
      </c>
      <c r="J16" s="231" t="s">
        <v>111</v>
      </c>
      <c r="K16" s="231" t="s">
        <v>111</v>
      </c>
      <c r="L16" s="231" t="s">
        <v>111</v>
      </c>
      <c r="M16" s="231" t="s">
        <v>111</v>
      </c>
      <c r="N16" s="231" t="s">
        <v>111</v>
      </c>
      <c r="O16" s="231" t="s">
        <v>111</v>
      </c>
      <c r="P16" s="231" t="s">
        <v>111</v>
      </c>
      <c r="Q16" s="231" t="s">
        <v>111</v>
      </c>
      <c r="R16" s="231" t="s">
        <v>111</v>
      </c>
      <c r="S16" s="204">
        <v>66.7</v>
      </c>
      <c r="T16" s="38"/>
      <c r="U16" s="38"/>
      <c r="V16" s="38"/>
    </row>
    <row r="17" spans="1:237" s="205" customFormat="1" x14ac:dyDescent="0.25">
      <c r="A17" s="203">
        <v>12</v>
      </c>
      <c r="B17" s="231" t="s">
        <v>111</v>
      </c>
      <c r="C17" s="231" t="s">
        <v>112</v>
      </c>
      <c r="D17" s="231" t="s">
        <v>111</v>
      </c>
      <c r="E17" s="231" t="s">
        <v>111</v>
      </c>
      <c r="F17" s="231" t="s">
        <v>111</v>
      </c>
      <c r="G17" s="231" t="s">
        <v>111</v>
      </c>
      <c r="H17" s="231" t="s">
        <v>111</v>
      </c>
      <c r="I17" s="231" t="s">
        <v>111</v>
      </c>
      <c r="J17" s="231" t="s">
        <v>111</v>
      </c>
      <c r="K17" s="231" t="s">
        <v>111</v>
      </c>
      <c r="L17" s="231" t="s">
        <v>111</v>
      </c>
      <c r="M17" s="231" t="s">
        <v>111</v>
      </c>
      <c r="N17" s="231" t="s">
        <v>111</v>
      </c>
      <c r="O17" s="231" t="s">
        <v>111</v>
      </c>
      <c r="P17" s="231" t="s">
        <v>111</v>
      </c>
      <c r="Q17" s="231" t="s">
        <v>111</v>
      </c>
      <c r="R17" s="231" t="s">
        <v>111</v>
      </c>
      <c r="S17" s="206">
        <v>50</v>
      </c>
      <c r="T17" s="38"/>
      <c r="U17" s="38"/>
      <c r="V17" s="207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  <c r="CV17" s="208"/>
      <c r="CW17" s="208"/>
      <c r="CX17" s="208"/>
      <c r="CY17" s="208"/>
      <c r="CZ17" s="208"/>
      <c r="DA17" s="208"/>
      <c r="DB17" s="208"/>
      <c r="DC17" s="208"/>
      <c r="DD17" s="208"/>
      <c r="DE17" s="208"/>
      <c r="DF17" s="208"/>
      <c r="DG17" s="208"/>
      <c r="DH17" s="208"/>
      <c r="DI17" s="208"/>
      <c r="DJ17" s="208"/>
      <c r="DK17" s="208"/>
      <c r="DL17" s="208"/>
      <c r="DM17" s="208"/>
      <c r="DN17" s="208"/>
      <c r="DO17" s="208"/>
      <c r="DP17" s="208"/>
      <c r="DQ17" s="208"/>
      <c r="DR17" s="208"/>
      <c r="DS17" s="208"/>
      <c r="DT17" s="208"/>
      <c r="DU17" s="208"/>
      <c r="DV17" s="208"/>
      <c r="DW17" s="208"/>
      <c r="DX17" s="208"/>
      <c r="DY17" s="208"/>
      <c r="DZ17" s="208"/>
      <c r="EA17" s="208"/>
      <c r="EB17" s="208"/>
      <c r="EC17" s="208"/>
      <c r="ED17" s="208"/>
      <c r="EE17" s="208"/>
      <c r="EF17" s="208"/>
      <c r="EG17" s="208"/>
      <c r="EH17" s="208"/>
      <c r="EI17" s="208"/>
      <c r="EJ17" s="208"/>
      <c r="EK17" s="208"/>
      <c r="EL17" s="208"/>
      <c r="EM17" s="208"/>
      <c r="EN17" s="208"/>
      <c r="EO17" s="208"/>
      <c r="EP17" s="208"/>
      <c r="EQ17" s="208"/>
      <c r="ER17" s="208"/>
      <c r="ES17" s="208"/>
      <c r="ET17" s="208"/>
      <c r="EU17" s="208"/>
      <c r="EV17" s="208"/>
      <c r="EW17" s="208"/>
      <c r="EX17" s="208"/>
      <c r="EY17" s="208"/>
      <c r="EZ17" s="208"/>
      <c r="FA17" s="208"/>
      <c r="FB17" s="208"/>
      <c r="FC17" s="208"/>
      <c r="FD17" s="208"/>
      <c r="FE17" s="208"/>
      <c r="FF17" s="208"/>
      <c r="FG17" s="208"/>
      <c r="FH17" s="208"/>
      <c r="FI17" s="208"/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  <c r="GH17" s="208"/>
      <c r="GI17" s="208"/>
      <c r="GJ17" s="208"/>
      <c r="GK17" s="208"/>
      <c r="GL17" s="208"/>
      <c r="GM17" s="208"/>
      <c r="GN17" s="208"/>
      <c r="GO17" s="208"/>
      <c r="GP17" s="208"/>
      <c r="GQ17" s="208"/>
      <c r="GR17" s="208"/>
      <c r="GS17" s="208"/>
      <c r="GT17" s="208"/>
      <c r="GU17" s="208"/>
      <c r="GV17" s="208"/>
      <c r="GW17" s="208"/>
      <c r="GX17" s="208"/>
      <c r="GY17" s="208"/>
      <c r="GZ17" s="208"/>
      <c r="HA17" s="208"/>
      <c r="HB17" s="208"/>
      <c r="HC17" s="208"/>
      <c r="HD17" s="208"/>
      <c r="HE17" s="208"/>
      <c r="HF17" s="208"/>
      <c r="HG17" s="208"/>
      <c r="HH17" s="208"/>
      <c r="HI17" s="208"/>
      <c r="HJ17" s="208"/>
      <c r="HK17" s="208"/>
      <c r="HL17" s="208"/>
      <c r="HM17" s="208"/>
      <c r="HN17" s="208"/>
      <c r="HO17" s="208"/>
      <c r="HP17" s="208"/>
      <c r="HQ17" s="208"/>
      <c r="HR17" s="208"/>
      <c r="HS17" s="208"/>
      <c r="HT17" s="208"/>
      <c r="HU17" s="208"/>
      <c r="HV17" s="208"/>
      <c r="HW17" s="208"/>
      <c r="HX17" s="208"/>
      <c r="HY17" s="208"/>
      <c r="HZ17" s="208"/>
      <c r="IA17" s="208"/>
      <c r="IB17" s="208"/>
      <c r="IC17" s="208"/>
    </row>
    <row r="18" spans="1:237" s="82" customFormat="1" x14ac:dyDescent="0.25">
      <c r="A18" s="79" t="s">
        <v>10</v>
      </c>
      <c r="B18" s="147">
        <v>302</v>
      </c>
      <c r="C18" s="148">
        <v>42.687788187535382</v>
      </c>
      <c r="D18" s="129">
        <v>39</v>
      </c>
      <c r="E18" s="129">
        <v>49.1</v>
      </c>
      <c r="F18" s="148">
        <v>21.776748920062079</v>
      </c>
      <c r="G18" s="129">
        <v>16.899999999999999</v>
      </c>
      <c r="H18" s="129">
        <v>25</v>
      </c>
      <c r="I18" s="61">
        <v>39.258763574644384</v>
      </c>
      <c r="J18" s="107">
        <v>5.4929680617861392</v>
      </c>
      <c r="K18" s="135">
        <v>2.5</v>
      </c>
      <c r="L18" s="135">
        <v>33</v>
      </c>
      <c r="M18" s="111">
        <v>11.976468149593499</v>
      </c>
      <c r="N18" s="135">
        <v>2.6</v>
      </c>
      <c r="O18" s="135">
        <v>18.7</v>
      </c>
      <c r="P18" s="59">
        <v>20.541637746218232</v>
      </c>
      <c r="Q18" s="61">
        <v>0.54624935272068387</v>
      </c>
      <c r="R18" s="149">
        <v>0.49069804644140635</v>
      </c>
      <c r="S18" s="61">
        <v>94.295033518153488</v>
      </c>
      <c r="T18" s="61"/>
      <c r="U18" s="61"/>
      <c r="V18" s="61"/>
    </row>
    <row r="19" spans="1:237" s="84" customFormat="1" x14ac:dyDescent="0.25">
      <c r="A19" s="75"/>
      <c r="B19" s="150"/>
      <c r="C19" s="105"/>
      <c r="D19" s="95"/>
      <c r="E19" s="95"/>
      <c r="F19" s="151"/>
      <c r="G19" s="95"/>
      <c r="H19" s="95"/>
      <c r="I19" s="152"/>
      <c r="J19" s="108"/>
      <c r="K19" s="94"/>
      <c r="L19" s="94"/>
      <c r="M19" s="112"/>
      <c r="N19" s="94"/>
      <c r="O19" s="94"/>
      <c r="P19" s="108"/>
      <c r="Q19" s="152"/>
      <c r="R19" s="152"/>
      <c r="S19" s="95"/>
      <c r="T19" s="95"/>
      <c r="U19" s="95"/>
      <c r="V19" s="95"/>
    </row>
    <row r="20" spans="1:237" ht="12" customHeight="1" x14ac:dyDescent="0.25">
      <c r="A20" s="75" t="s">
        <v>12</v>
      </c>
      <c r="B20" s="153"/>
      <c r="D20" s="62"/>
      <c r="E20" s="62"/>
      <c r="H20" s="62"/>
      <c r="T20" s="65"/>
      <c r="U20" s="65"/>
      <c r="V20" s="76"/>
    </row>
    <row r="21" spans="1:237" x14ac:dyDescent="0.25">
      <c r="A21" s="118">
        <v>1</v>
      </c>
      <c r="B21" s="209">
        <v>17</v>
      </c>
      <c r="C21" s="37">
        <v>43.54131744951902</v>
      </c>
      <c r="D21" s="138">
        <v>40.9</v>
      </c>
      <c r="E21" s="138">
        <v>47.2</v>
      </c>
      <c r="F21" s="130">
        <v>20.367899999999999</v>
      </c>
      <c r="G21" s="138">
        <v>17.3</v>
      </c>
      <c r="H21" s="138">
        <v>24</v>
      </c>
      <c r="I21" s="62">
        <v>37.373320213985401</v>
      </c>
      <c r="J21" s="154">
        <v>4.3219719993278449</v>
      </c>
      <c r="K21" s="134">
        <v>3</v>
      </c>
      <c r="L21" s="134">
        <v>11.6</v>
      </c>
      <c r="M21" s="112">
        <v>11.158859566726539</v>
      </c>
      <c r="N21" s="134">
        <v>6.6</v>
      </c>
      <c r="O21" s="134">
        <v>13.4</v>
      </c>
      <c r="P21" s="60">
        <v>19.480260307231752</v>
      </c>
      <c r="Q21" s="144">
        <v>0.2411764705882353</v>
      </c>
      <c r="R21" s="144">
        <v>0.19403937623973724</v>
      </c>
      <c r="S21" s="62">
        <v>65.384615384615387</v>
      </c>
      <c r="T21" s="119"/>
      <c r="U21" s="68"/>
      <c r="V21" s="68"/>
    </row>
    <row r="22" spans="1:237" x14ac:dyDescent="0.25">
      <c r="A22" s="118">
        <v>2</v>
      </c>
      <c r="B22" s="209">
        <v>18</v>
      </c>
      <c r="C22" s="37">
        <v>42.860484461325541</v>
      </c>
      <c r="D22" s="138">
        <v>39.799999999999997</v>
      </c>
      <c r="E22" s="138">
        <v>47.2</v>
      </c>
      <c r="F22" s="130">
        <v>21.653475</v>
      </c>
      <c r="G22" s="138">
        <v>18.899999999999999</v>
      </c>
      <c r="H22" s="138">
        <v>23.9</v>
      </c>
      <c r="I22" s="144">
        <v>39.176085100701421</v>
      </c>
      <c r="J22" s="145">
        <v>5.6421610767835713</v>
      </c>
      <c r="K22" s="134">
        <v>2.7</v>
      </c>
      <c r="L22" s="134">
        <v>17.2</v>
      </c>
      <c r="M22" s="112">
        <v>12.01918899416615</v>
      </c>
      <c r="N22" s="134">
        <v>5.3</v>
      </c>
      <c r="O22" s="134">
        <v>15</v>
      </c>
      <c r="P22" s="145">
        <v>20.688457510724188</v>
      </c>
      <c r="Q22" s="120">
        <v>0.3</v>
      </c>
      <c r="R22" s="144">
        <v>0.14509412371300107</v>
      </c>
      <c r="S22" s="62">
        <v>100</v>
      </c>
      <c r="T22" s="119"/>
      <c r="U22" s="68"/>
      <c r="V22" s="68"/>
    </row>
    <row r="23" spans="1:237" x14ac:dyDescent="0.25">
      <c r="A23" s="118" t="s">
        <v>72</v>
      </c>
      <c r="B23" s="209">
        <v>21</v>
      </c>
      <c r="C23" s="37">
        <v>40.751728485369362</v>
      </c>
      <c r="D23" s="138">
        <v>38</v>
      </c>
      <c r="E23" s="138">
        <v>47.2</v>
      </c>
      <c r="F23" s="130">
        <v>23.1861</v>
      </c>
      <c r="G23" s="138">
        <v>19.399999999999999</v>
      </c>
      <c r="H23" s="138">
        <v>25.9</v>
      </c>
      <c r="I23" s="144">
        <v>40.20583832912935</v>
      </c>
      <c r="J23" s="145">
        <v>6.3554576133623781</v>
      </c>
      <c r="K23" s="134">
        <v>3</v>
      </c>
      <c r="L23" s="134">
        <v>15.7</v>
      </c>
      <c r="M23" s="112">
        <v>14.377259243381623</v>
      </c>
      <c r="N23" s="134">
        <v>8.5</v>
      </c>
      <c r="O23" s="134">
        <v>17.3</v>
      </c>
      <c r="P23" s="145">
        <v>21.460196149310157</v>
      </c>
      <c r="Q23" s="120">
        <v>0.47499999999999998</v>
      </c>
      <c r="R23" s="144">
        <v>0.12502621653172066</v>
      </c>
      <c r="S23" s="62">
        <v>95.454545454545453</v>
      </c>
      <c r="T23" s="119"/>
      <c r="U23" s="68"/>
      <c r="V23" s="68"/>
    </row>
    <row r="24" spans="1:237" x14ac:dyDescent="0.25">
      <c r="A24" s="118">
        <v>5</v>
      </c>
      <c r="B24" s="209">
        <v>44</v>
      </c>
      <c r="C24" s="37">
        <v>43.099959077017687</v>
      </c>
      <c r="D24" s="138">
        <v>39.799999999999997</v>
      </c>
      <c r="E24" s="138">
        <v>47</v>
      </c>
      <c r="F24" s="130">
        <v>21.415575</v>
      </c>
      <c r="G24" s="138">
        <v>18.3</v>
      </c>
      <c r="H24" s="138">
        <v>24.3</v>
      </c>
      <c r="I24" s="144">
        <v>38.937376168728179</v>
      </c>
      <c r="J24" s="145">
        <v>5.9210944461738659</v>
      </c>
      <c r="K24" s="134">
        <v>3</v>
      </c>
      <c r="L24" s="134">
        <v>24.6</v>
      </c>
      <c r="M24" s="112">
        <v>11.27924529321983</v>
      </c>
      <c r="N24" s="134">
        <v>7.1</v>
      </c>
      <c r="O24" s="134">
        <v>13.1</v>
      </c>
      <c r="P24" s="145">
        <v>19.510863959067283</v>
      </c>
      <c r="Q24" s="62">
        <v>0.40909090909090912</v>
      </c>
      <c r="R24" s="144">
        <v>0.22197601324994931</v>
      </c>
      <c r="S24" s="62">
        <v>95.652173913043484</v>
      </c>
      <c r="T24" s="119"/>
      <c r="U24" s="68"/>
      <c r="V24" s="68"/>
    </row>
    <row r="25" spans="1:237" x14ac:dyDescent="0.25">
      <c r="A25" s="118">
        <v>6</v>
      </c>
      <c r="B25" s="209">
        <v>43</v>
      </c>
      <c r="C25" s="37">
        <v>42.469492512565623</v>
      </c>
      <c r="D25" s="138">
        <v>38.4</v>
      </c>
      <c r="E25" s="138">
        <v>47.8</v>
      </c>
      <c r="F25" s="130">
        <v>21.955424999999998</v>
      </c>
      <c r="G25" s="138">
        <v>17.399999999999999</v>
      </c>
      <c r="H25" s="138">
        <v>24.1</v>
      </c>
      <c r="I25" s="144">
        <v>39.405617012941505</v>
      </c>
      <c r="J25" s="145">
        <v>7.5550555637279357</v>
      </c>
      <c r="K25" s="134">
        <v>3.3</v>
      </c>
      <c r="L25" s="134">
        <v>17.399999999999999</v>
      </c>
      <c r="M25" s="112">
        <v>11.108304177118283</v>
      </c>
      <c r="N25" s="134">
        <v>7.6</v>
      </c>
      <c r="O25" s="134">
        <v>13.2</v>
      </c>
      <c r="P25" s="145">
        <v>18.968088321482934</v>
      </c>
      <c r="Q25" s="62">
        <v>0.26190476190476192</v>
      </c>
      <c r="R25" s="144">
        <v>0.12357552425575652</v>
      </c>
      <c r="S25" s="62">
        <v>97.727272727272734</v>
      </c>
      <c r="T25" s="119"/>
      <c r="U25" s="68"/>
      <c r="V25" s="68"/>
    </row>
    <row r="26" spans="1:237" x14ac:dyDescent="0.25">
      <c r="A26" s="118">
        <v>7</v>
      </c>
      <c r="B26" s="209">
        <v>22</v>
      </c>
      <c r="C26" s="37">
        <v>42.023490534767831</v>
      </c>
      <c r="D26" s="138">
        <v>37.799999999999997</v>
      </c>
      <c r="E26" s="138">
        <v>47.3</v>
      </c>
      <c r="F26" s="130">
        <v>22.591349999999998</v>
      </c>
      <c r="G26" s="138">
        <v>18.100000000000001</v>
      </c>
      <c r="H26" s="138">
        <v>25.9</v>
      </c>
      <c r="I26" s="144">
        <v>40.181468367266746</v>
      </c>
      <c r="J26" s="145">
        <v>7.9662680718616148</v>
      </c>
      <c r="K26" s="134">
        <v>3</v>
      </c>
      <c r="L26" s="134">
        <v>24.6</v>
      </c>
      <c r="M26" s="112">
        <v>12.690925582228282</v>
      </c>
      <c r="N26" s="134">
        <v>9.1999999999999993</v>
      </c>
      <c r="O26" s="134">
        <v>18.7</v>
      </c>
      <c r="P26" s="145">
        <v>21.475161213722078</v>
      </c>
      <c r="Q26" s="62">
        <v>0.36</v>
      </c>
      <c r="R26" s="144">
        <v>0.11687034048610123</v>
      </c>
      <c r="S26" s="62">
        <v>100</v>
      </c>
      <c r="T26" s="119"/>
      <c r="U26" s="68"/>
      <c r="V26" s="68"/>
    </row>
    <row r="27" spans="1:237" x14ac:dyDescent="0.25">
      <c r="A27" s="118">
        <v>8</v>
      </c>
      <c r="B27" s="209">
        <v>15</v>
      </c>
      <c r="C27" s="37">
        <v>42.104979433911488</v>
      </c>
      <c r="D27" s="138">
        <v>39</v>
      </c>
      <c r="E27" s="138">
        <v>45</v>
      </c>
      <c r="F27" s="130">
        <v>22.582199999999997</v>
      </c>
      <c r="G27" s="138">
        <v>17.899999999999999</v>
      </c>
      <c r="H27" s="138">
        <v>26.2</v>
      </c>
      <c r="I27" s="144">
        <v>40.231456070377831</v>
      </c>
      <c r="J27" s="145">
        <v>5.703856540109947</v>
      </c>
      <c r="K27" s="134">
        <v>3</v>
      </c>
      <c r="L27" s="134">
        <v>32.1</v>
      </c>
      <c r="M27" s="112">
        <v>14.595712823332883</v>
      </c>
      <c r="N27" s="134">
        <v>7.3</v>
      </c>
      <c r="O27" s="134">
        <v>28.2</v>
      </c>
      <c r="P27" s="145">
        <v>24.739124568568919</v>
      </c>
      <c r="Q27" s="62">
        <v>0.34285714285714286</v>
      </c>
      <c r="R27" s="144">
        <v>6.1951940106503886E-2</v>
      </c>
      <c r="S27" s="62">
        <v>93.75</v>
      </c>
      <c r="T27" s="119"/>
      <c r="U27" s="68"/>
      <c r="V27" s="68"/>
    </row>
    <row r="28" spans="1:237" x14ac:dyDescent="0.25">
      <c r="A28" s="118">
        <v>9</v>
      </c>
      <c r="B28" s="209">
        <v>24</v>
      </c>
      <c r="C28" s="37">
        <v>43.385293360585216</v>
      </c>
      <c r="D28" s="138">
        <v>41</v>
      </c>
      <c r="E28" s="138">
        <v>47.7</v>
      </c>
      <c r="F28" s="130">
        <v>21.191400000000002</v>
      </c>
      <c r="G28" s="138">
        <v>18.8</v>
      </c>
      <c r="H28" s="138">
        <v>24.9</v>
      </c>
      <c r="I28" s="144">
        <v>38.758278502572246</v>
      </c>
      <c r="J28" s="145">
        <v>6.0428011437638238</v>
      </c>
      <c r="K28" s="134">
        <v>3.2</v>
      </c>
      <c r="L28" s="134">
        <v>14.8</v>
      </c>
      <c r="M28" s="112">
        <v>13.354393673770607</v>
      </c>
      <c r="N28" s="134">
        <v>8</v>
      </c>
      <c r="O28" s="134">
        <v>16.100000000000001</v>
      </c>
      <c r="P28" s="145">
        <v>23.237452796529379</v>
      </c>
      <c r="Q28" s="62">
        <v>0.34399999999999997</v>
      </c>
      <c r="R28" s="144">
        <v>0.23999915609009159</v>
      </c>
      <c r="S28" s="62">
        <v>92.592592592592595</v>
      </c>
      <c r="T28" s="119"/>
      <c r="U28" s="68"/>
      <c r="V28" s="68"/>
    </row>
    <row r="29" spans="1:237" x14ac:dyDescent="0.25">
      <c r="A29" s="118">
        <v>10</v>
      </c>
      <c r="B29" s="209">
        <v>23</v>
      </c>
      <c r="C29" s="37">
        <v>44.050767392379925</v>
      </c>
      <c r="D29" s="138">
        <v>40.700000000000003</v>
      </c>
      <c r="E29" s="138">
        <v>46.8</v>
      </c>
      <c r="F29" s="130">
        <v>20.92605</v>
      </c>
      <c r="G29" s="138">
        <v>16.600000000000001</v>
      </c>
      <c r="H29" s="138">
        <v>23.3</v>
      </c>
      <c r="I29" s="144">
        <v>38.809740406724025</v>
      </c>
      <c r="J29" s="145">
        <v>9.8913675222807349</v>
      </c>
      <c r="K29" s="134">
        <v>3.7</v>
      </c>
      <c r="L29" s="134">
        <v>19.5</v>
      </c>
      <c r="M29" s="112">
        <v>11.854806337031825</v>
      </c>
      <c r="N29" s="134">
        <v>6.4</v>
      </c>
      <c r="O29" s="134">
        <v>18.600000000000001</v>
      </c>
      <c r="P29" s="145">
        <v>20.917388311834465</v>
      </c>
      <c r="Q29" s="62">
        <v>0.43333333333333335</v>
      </c>
      <c r="R29" s="144">
        <v>9.6446610969030677E-2</v>
      </c>
      <c r="S29" s="62">
        <v>96</v>
      </c>
      <c r="T29" s="119"/>
      <c r="U29" s="68"/>
      <c r="V29" s="68"/>
    </row>
    <row r="30" spans="1:237" x14ac:dyDescent="0.25">
      <c r="A30" s="118">
        <v>11</v>
      </c>
      <c r="B30" s="209">
        <v>72</v>
      </c>
      <c r="C30" s="37">
        <v>42.985935960801427</v>
      </c>
      <c r="D30" s="138">
        <v>40</v>
      </c>
      <c r="E30" s="138">
        <v>47.7</v>
      </c>
      <c r="F30" s="130">
        <v>21.873075000000004</v>
      </c>
      <c r="G30" s="138">
        <v>18.600000000000001</v>
      </c>
      <c r="H30" s="138">
        <v>25</v>
      </c>
      <c r="I30" s="144">
        <v>39.675723692098202</v>
      </c>
      <c r="J30" s="145">
        <v>8.9799616756856935</v>
      </c>
      <c r="K30" s="134">
        <v>3</v>
      </c>
      <c r="L30" s="134">
        <v>29.6</v>
      </c>
      <c r="M30" s="112">
        <v>11.32621918068546</v>
      </c>
      <c r="N30" s="134">
        <v>7.1</v>
      </c>
      <c r="O30" s="134">
        <v>18.7</v>
      </c>
      <c r="P30" s="145">
        <v>19.54607193057997</v>
      </c>
      <c r="Q30" s="62">
        <v>0.47671232876712327</v>
      </c>
      <c r="R30" s="144">
        <v>0.11084279338795192</v>
      </c>
      <c r="S30" s="62">
        <v>93.589743589743591</v>
      </c>
      <c r="T30" s="119"/>
      <c r="U30" s="68"/>
      <c r="V30" s="68"/>
    </row>
    <row r="31" spans="1:237" x14ac:dyDescent="0.25">
      <c r="A31" s="118">
        <v>12</v>
      </c>
      <c r="B31" s="209">
        <v>23</v>
      </c>
      <c r="C31" s="37">
        <v>43.620415632219647</v>
      </c>
      <c r="D31" s="138">
        <v>40.299999999999997</v>
      </c>
      <c r="E31" s="138">
        <v>46.2</v>
      </c>
      <c r="F31" s="130">
        <v>20.967224999999999</v>
      </c>
      <c r="G31" s="138">
        <v>18.8</v>
      </c>
      <c r="H31" s="138">
        <v>23.7</v>
      </c>
      <c r="I31" s="144">
        <v>38.53658765763295</v>
      </c>
      <c r="J31" s="145">
        <v>5.8123416532261594</v>
      </c>
      <c r="K31" s="134">
        <v>3.7</v>
      </c>
      <c r="L31" s="134">
        <v>17</v>
      </c>
      <c r="M31" s="112">
        <v>10.333919916873651</v>
      </c>
      <c r="N31" s="134">
        <v>5.8</v>
      </c>
      <c r="O31" s="134">
        <v>14.5</v>
      </c>
      <c r="P31" s="145">
        <v>18.069948218319574</v>
      </c>
      <c r="Q31" s="62">
        <v>0.25956521739130434</v>
      </c>
      <c r="R31" s="144">
        <v>0.11000429508927631</v>
      </c>
      <c r="S31" s="62">
        <v>100</v>
      </c>
      <c r="T31" s="68"/>
      <c r="U31" s="68"/>
      <c r="V31" s="68"/>
    </row>
    <row r="32" spans="1:237" x14ac:dyDescent="0.25">
      <c r="A32" s="118">
        <v>13</v>
      </c>
      <c r="B32" s="209">
        <v>58</v>
      </c>
      <c r="C32" s="37">
        <v>44.068921745089732</v>
      </c>
      <c r="D32" s="138">
        <v>39.700000000000003</v>
      </c>
      <c r="E32" s="138">
        <v>49</v>
      </c>
      <c r="F32" s="130">
        <v>20.477699999999999</v>
      </c>
      <c r="G32" s="138">
        <v>15.2</v>
      </c>
      <c r="H32" s="138">
        <v>24.1</v>
      </c>
      <c r="I32" s="144">
        <v>37.992760575993138</v>
      </c>
      <c r="J32" s="145">
        <v>4.5681424521069225</v>
      </c>
      <c r="K32" s="134">
        <v>3</v>
      </c>
      <c r="L32" s="134">
        <v>20</v>
      </c>
      <c r="M32" s="112">
        <v>11.848530118444412</v>
      </c>
      <c r="N32" s="134">
        <v>5.7</v>
      </c>
      <c r="O32" s="134">
        <v>20.5</v>
      </c>
      <c r="P32" s="145">
        <v>20.914316084281037</v>
      </c>
      <c r="Q32" s="62">
        <v>0.23050847457627119</v>
      </c>
      <c r="R32" s="144">
        <v>8.9677080970546025E-2</v>
      </c>
      <c r="S32" s="62">
        <v>98.360655737704917</v>
      </c>
      <c r="T32" s="119"/>
      <c r="U32" s="68"/>
      <c r="V32" s="68"/>
    </row>
    <row r="33" spans="1:237" x14ac:dyDescent="0.25">
      <c r="A33" s="118">
        <v>14</v>
      </c>
      <c r="B33" s="209">
        <v>63</v>
      </c>
      <c r="C33" s="37">
        <v>43.517344476620423</v>
      </c>
      <c r="D33" s="138">
        <v>39.1</v>
      </c>
      <c r="E33" s="138">
        <v>46.1</v>
      </c>
      <c r="F33" s="130">
        <v>21.717525000000002</v>
      </c>
      <c r="G33" s="138">
        <v>18.8</v>
      </c>
      <c r="H33" s="138">
        <v>25.8</v>
      </c>
      <c r="I33" s="144">
        <v>39.829854749677089</v>
      </c>
      <c r="J33" s="145">
        <v>10.409312978877862</v>
      </c>
      <c r="K33" s="134">
        <v>3</v>
      </c>
      <c r="L33" s="134">
        <v>25.6</v>
      </c>
      <c r="M33" s="112">
        <v>10.528669608485634</v>
      </c>
      <c r="N33" s="134">
        <v>4.9000000000000004</v>
      </c>
      <c r="O33" s="134">
        <v>21.7</v>
      </c>
      <c r="P33" s="145">
        <v>18.370941159497384</v>
      </c>
      <c r="Q33" s="62">
        <v>0.68225806451612903</v>
      </c>
      <c r="R33" s="144">
        <v>0.27104805404528037</v>
      </c>
      <c r="S33" s="62">
        <v>94.029850746268664</v>
      </c>
      <c r="T33" s="119"/>
      <c r="U33" s="68"/>
      <c r="V33" s="68"/>
    </row>
    <row r="34" spans="1:237" x14ac:dyDescent="0.25">
      <c r="A34" s="118">
        <v>15</v>
      </c>
      <c r="B34" s="209">
        <v>48</v>
      </c>
      <c r="C34" s="37">
        <v>43.965017077594297</v>
      </c>
      <c r="D34" s="138">
        <v>40.299999999999997</v>
      </c>
      <c r="E34" s="138">
        <v>48.4</v>
      </c>
      <c r="F34" s="130">
        <v>21.305775000000001</v>
      </c>
      <c r="G34" s="138">
        <v>18.5</v>
      </c>
      <c r="H34" s="138">
        <v>24.2</v>
      </c>
      <c r="I34" s="144">
        <v>39.442702715609023</v>
      </c>
      <c r="J34" s="145">
        <v>11.68142143844759</v>
      </c>
      <c r="K34" s="134">
        <v>4.4000000000000004</v>
      </c>
      <c r="L34" s="134">
        <v>27.2</v>
      </c>
      <c r="M34" s="112">
        <v>12.007511888863625</v>
      </c>
      <c r="N34" s="134">
        <v>5.3</v>
      </c>
      <c r="O34" s="134">
        <v>20.9</v>
      </c>
      <c r="P34" s="145">
        <v>21.148612081262268</v>
      </c>
      <c r="Q34" s="62">
        <v>0.68</v>
      </c>
      <c r="R34" s="144">
        <v>0.16412213047923357</v>
      </c>
      <c r="S34" s="62">
        <v>92</v>
      </c>
      <c r="T34" s="119"/>
      <c r="U34" s="68"/>
      <c r="V34" s="68"/>
    </row>
    <row r="35" spans="1:237" x14ac:dyDescent="0.25">
      <c r="A35" s="118">
        <v>16</v>
      </c>
      <c r="B35" s="209">
        <v>45</v>
      </c>
      <c r="C35" s="37">
        <v>44.111001781452877</v>
      </c>
      <c r="D35" s="138">
        <v>40.799999999999997</v>
      </c>
      <c r="E35" s="138">
        <v>47.8</v>
      </c>
      <c r="F35" s="130">
        <v>21.415575</v>
      </c>
      <c r="G35" s="138">
        <v>17.600000000000001</v>
      </c>
      <c r="H35" s="138">
        <v>24.3</v>
      </c>
      <c r="I35" s="144">
        <v>39.768103797189276</v>
      </c>
      <c r="J35" s="145">
        <v>9.2573498198589323</v>
      </c>
      <c r="K35" s="134">
        <v>2.6</v>
      </c>
      <c r="L35" s="134">
        <v>27.7</v>
      </c>
      <c r="M35" s="112">
        <v>11.412950382162958</v>
      </c>
      <c r="N35" s="134">
        <v>5.9</v>
      </c>
      <c r="O35" s="134">
        <v>17.399999999999999</v>
      </c>
      <c r="P35" s="145">
        <v>20.163345381643161</v>
      </c>
      <c r="Q35" s="62">
        <v>0.62666666666666671</v>
      </c>
      <c r="R35" s="144">
        <v>0.13134404409663461</v>
      </c>
      <c r="S35" s="62">
        <v>91.83673469387756</v>
      </c>
      <c r="T35" s="119"/>
      <c r="U35" s="68"/>
      <c r="V35" s="68"/>
    </row>
    <row r="36" spans="1:237" x14ac:dyDescent="0.25">
      <c r="A36" s="118">
        <v>17</v>
      </c>
      <c r="B36" s="209">
        <v>33</v>
      </c>
      <c r="C36" s="37">
        <v>43.884347548151936</v>
      </c>
      <c r="D36" s="138">
        <v>39.799999999999997</v>
      </c>
      <c r="E36" s="138">
        <v>48.4</v>
      </c>
      <c r="F36" s="130">
        <v>21.484200000000001</v>
      </c>
      <c r="G36" s="138">
        <v>17.3</v>
      </c>
      <c r="H36" s="138">
        <v>25.2</v>
      </c>
      <c r="I36" s="144">
        <v>39.705632552486875</v>
      </c>
      <c r="J36" s="145">
        <v>6.6332861365023534</v>
      </c>
      <c r="K36" s="134">
        <v>3.3</v>
      </c>
      <c r="L36" s="134">
        <v>17.899999999999999</v>
      </c>
      <c r="M36" s="112">
        <v>11.597614338667105</v>
      </c>
      <c r="N36" s="134">
        <v>6.9</v>
      </c>
      <c r="O36" s="134">
        <v>24.9</v>
      </c>
      <c r="P36" s="145">
        <v>20.392060519405337</v>
      </c>
      <c r="Q36" s="62">
        <v>0.47878787878787876</v>
      </c>
      <c r="R36" s="144">
        <v>9.0043712486909566E-2</v>
      </c>
      <c r="S36" s="62">
        <v>94.285714285714278</v>
      </c>
      <c r="T36" s="119"/>
      <c r="U36" s="68"/>
      <c r="V36" s="68"/>
    </row>
    <row r="37" spans="1:237" s="82" customFormat="1" x14ac:dyDescent="0.25">
      <c r="A37" s="79" t="s">
        <v>12</v>
      </c>
      <c r="B37" s="113">
        <v>569</v>
      </c>
      <c r="C37" s="40">
        <v>43.330126933234439</v>
      </c>
      <c r="D37" s="129">
        <v>37.799999999999997</v>
      </c>
      <c r="E37" s="129">
        <v>49</v>
      </c>
      <c r="F37" s="159">
        <v>21.458666312493751</v>
      </c>
      <c r="G37" s="129">
        <v>15.2</v>
      </c>
      <c r="H37" s="129">
        <v>26.2</v>
      </c>
      <c r="I37" s="149">
        <v>39.197540014753784</v>
      </c>
      <c r="J37" s="172">
        <v>7.764781413307821</v>
      </c>
      <c r="K37" s="135">
        <v>2.6</v>
      </c>
      <c r="L37" s="135">
        <v>32.1</v>
      </c>
      <c r="M37" s="111">
        <v>11.725457128949934</v>
      </c>
      <c r="N37" s="135">
        <v>4.9000000000000004</v>
      </c>
      <c r="O37" s="135">
        <v>28.2</v>
      </c>
      <c r="P37" s="107">
        <v>20.319406872759981</v>
      </c>
      <c r="Q37" s="149">
        <v>0.43295972027095447</v>
      </c>
      <c r="R37" s="149">
        <v>0.15477810956738525</v>
      </c>
      <c r="S37" s="61">
        <v>86.36363636363636</v>
      </c>
      <c r="T37" s="80"/>
      <c r="U37" s="81"/>
      <c r="V37" s="81"/>
    </row>
    <row r="38" spans="1:237" s="84" customFormat="1" x14ac:dyDescent="0.25">
      <c r="B38" s="153"/>
      <c r="C38" s="105"/>
      <c r="D38" s="95"/>
      <c r="E38" s="95"/>
      <c r="F38" s="151"/>
      <c r="G38" s="95"/>
      <c r="H38" s="95"/>
      <c r="I38" s="155"/>
      <c r="J38" s="108"/>
      <c r="K38" s="94"/>
      <c r="L38" s="94"/>
      <c r="M38" s="115"/>
      <c r="N38" s="94"/>
      <c r="O38" s="94"/>
      <c r="P38" s="108"/>
      <c r="Q38" s="152"/>
      <c r="R38" s="152"/>
      <c r="S38" s="150"/>
      <c r="T38" s="76"/>
      <c r="U38" s="76"/>
      <c r="V38" s="121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  <c r="CO38" s="122"/>
      <c r="CP38" s="122"/>
      <c r="CQ38" s="122"/>
      <c r="CR38" s="122"/>
      <c r="CS38" s="122"/>
      <c r="CT38" s="122"/>
      <c r="CU38" s="122"/>
      <c r="CV38" s="122"/>
      <c r="CW38" s="122"/>
      <c r="CX38" s="122"/>
      <c r="CY38" s="122"/>
      <c r="CZ38" s="122"/>
      <c r="DA38" s="122"/>
      <c r="DB38" s="122"/>
      <c r="DC38" s="122"/>
      <c r="DD38" s="122"/>
      <c r="DE38" s="122"/>
      <c r="DF38" s="122"/>
      <c r="DG38" s="122"/>
      <c r="DH38" s="122"/>
      <c r="DI38" s="122"/>
      <c r="DJ38" s="122"/>
      <c r="DK38" s="122"/>
      <c r="DL38" s="122"/>
      <c r="DM38" s="122"/>
      <c r="DN38" s="122"/>
      <c r="DO38" s="122"/>
      <c r="DP38" s="122"/>
      <c r="DQ38" s="122"/>
      <c r="DR38" s="122"/>
      <c r="DS38" s="122"/>
      <c r="DT38" s="122"/>
      <c r="DU38" s="122"/>
      <c r="DV38" s="122"/>
      <c r="DW38" s="122"/>
      <c r="DX38" s="122"/>
      <c r="DY38" s="122"/>
      <c r="DZ38" s="122"/>
      <c r="EA38" s="122"/>
      <c r="EB38" s="122"/>
      <c r="EC38" s="122"/>
      <c r="ED38" s="122"/>
      <c r="EE38" s="122"/>
      <c r="EF38" s="122"/>
      <c r="EG38" s="122"/>
      <c r="EH38" s="122"/>
      <c r="EI38" s="122"/>
      <c r="EJ38" s="122"/>
      <c r="EK38" s="122"/>
      <c r="EL38" s="122"/>
      <c r="EM38" s="122"/>
      <c r="EN38" s="122"/>
      <c r="EO38" s="122"/>
      <c r="EP38" s="122"/>
      <c r="EQ38" s="122"/>
      <c r="ER38" s="122"/>
      <c r="ES38" s="122"/>
      <c r="ET38" s="122"/>
      <c r="EU38" s="122"/>
      <c r="EV38" s="122"/>
      <c r="EW38" s="122"/>
      <c r="EX38" s="122"/>
      <c r="EY38" s="122"/>
      <c r="EZ38" s="122"/>
      <c r="FA38" s="122"/>
      <c r="FB38" s="122"/>
      <c r="FC38" s="122"/>
      <c r="FD38" s="122"/>
      <c r="FE38" s="122"/>
      <c r="FF38" s="122"/>
      <c r="FG38" s="122"/>
      <c r="FH38" s="122"/>
      <c r="FI38" s="122"/>
      <c r="FJ38" s="122"/>
      <c r="FK38" s="122"/>
      <c r="FL38" s="122"/>
      <c r="FM38" s="122"/>
      <c r="FN38" s="122"/>
      <c r="FO38" s="122"/>
      <c r="FP38" s="122"/>
      <c r="FQ38" s="122"/>
      <c r="FR38" s="122"/>
      <c r="FS38" s="122"/>
      <c r="FT38" s="122"/>
      <c r="FU38" s="122"/>
      <c r="FV38" s="122"/>
      <c r="FW38" s="122"/>
      <c r="FX38" s="122"/>
      <c r="FY38" s="122"/>
      <c r="FZ38" s="122"/>
      <c r="GA38" s="122"/>
      <c r="GB38" s="122"/>
      <c r="GC38" s="122"/>
      <c r="GD38" s="122"/>
      <c r="GE38" s="122"/>
      <c r="GF38" s="122"/>
      <c r="GG38" s="122"/>
      <c r="GH38" s="122"/>
      <c r="GI38" s="122"/>
      <c r="GJ38" s="122"/>
      <c r="GK38" s="122"/>
      <c r="GL38" s="122"/>
      <c r="GM38" s="122"/>
      <c r="GN38" s="122"/>
      <c r="GO38" s="122"/>
      <c r="GP38" s="122"/>
      <c r="GQ38" s="122"/>
      <c r="GR38" s="122"/>
      <c r="GS38" s="122"/>
      <c r="GT38" s="122"/>
      <c r="GU38" s="122"/>
      <c r="GV38" s="122"/>
      <c r="GW38" s="122"/>
      <c r="GX38" s="122"/>
      <c r="GY38" s="122"/>
      <c r="GZ38" s="122"/>
      <c r="HA38" s="122"/>
      <c r="HB38" s="122"/>
      <c r="HC38" s="122"/>
      <c r="HD38" s="122"/>
      <c r="HE38" s="122"/>
      <c r="HF38" s="122"/>
      <c r="HG38" s="122"/>
      <c r="HH38" s="122"/>
      <c r="HI38" s="122"/>
      <c r="HJ38" s="122"/>
      <c r="HK38" s="122"/>
      <c r="HL38" s="122"/>
      <c r="HM38" s="122"/>
      <c r="HN38" s="122"/>
      <c r="HO38" s="122"/>
      <c r="HP38" s="122"/>
      <c r="HQ38" s="122"/>
      <c r="HR38" s="122"/>
      <c r="HS38" s="122"/>
      <c r="HT38" s="122"/>
      <c r="HU38" s="122"/>
      <c r="HV38" s="122"/>
      <c r="HW38" s="122"/>
      <c r="HX38" s="122"/>
      <c r="HY38" s="122"/>
      <c r="HZ38" s="122"/>
      <c r="IA38" s="122"/>
      <c r="IB38" s="122"/>
      <c r="IC38" s="122"/>
    </row>
    <row r="39" spans="1:237" x14ac:dyDescent="0.25">
      <c r="A39" s="75" t="s">
        <v>108</v>
      </c>
      <c r="C39" s="123"/>
      <c r="D39" s="62"/>
      <c r="E39" s="62"/>
      <c r="F39" s="105"/>
      <c r="H39" s="62"/>
      <c r="I39" s="152"/>
      <c r="J39" s="154"/>
      <c r="K39" s="137"/>
      <c r="L39" s="137"/>
      <c r="M39" s="112"/>
      <c r="P39" s="145"/>
      <c r="Q39" s="144"/>
      <c r="R39" s="144"/>
      <c r="S39" s="156"/>
      <c r="T39" s="65"/>
      <c r="U39" s="65"/>
      <c r="V39" s="76"/>
    </row>
    <row r="40" spans="1:237" x14ac:dyDescent="0.25">
      <c r="A40" s="124">
        <v>1</v>
      </c>
      <c r="B40" s="209">
        <v>7</v>
      </c>
      <c r="C40" s="92">
        <v>44.577685745840149</v>
      </c>
      <c r="D40" s="138">
        <v>39.9</v>
      </c>
      <c r="E40" s="138">
        <v>48.5</v>
      </c>
      <c r="F40" s="130">
        <v>20.971428571428572</v>
      </c>
      <c r="G40" s="138">
        <v>17.2</v>
      </c>
      <c r="H40" s="138">
        <v>23.9</v>
      </c>
      <c r="I40" s="144">
        <v>38.790810490312417</v>
      </c>
      <c r="J40" s="145">
        <v>4.392965658240831</v>
      </c>
      <c r="K40" s="134">
        <v>3</v>
      </c>
      <c r="L40" s="134">
        <v>9.1999999999999993</v>
      </c>
      <c r="M40" s="112">
        <v>13.31</v>
      </c>
      <c r="N40" s="134">
        <v>9.5</v>
      </c>
      <c r="O40" s="134">
        <v>17.899999999999999</v>
      </c>
      <c r="P40" s="145">
        <v>23.748753502736896</v>
      </c>
      <c r="Q40" s="62">
        <v>8.5714285714285715E-2</v>
      </c>
      <c r="R40" s="144">
        <v>6.8718749443427846E-2</v>
      </c>
      <c r="S40" s="62">
        <v>100</v>
      </c>
      <c r="T40" s="119"/>
      <c r="U40" s="68"/>
      <c r="V40" s="68"/>
    </row>
    <row r="41" spans="1:237" x14ac:dyDescent="0.25">
      <c r="A41" s="124">
        <v>2</v>
      </c>
      <c r="B41" s="209">
        <v>52</v>
      </c>
      <c r="C41" s="92">
        <v>43.214418967732357</v>
      </c>
      <c r="D41" s="138">
        <v>39.1</v>
      </c>
      <c r="E41" s="138">
        <v>48.5</v>
      </c>
      <c r="F41" s="130">
        <v>21.86</v>
      </c>
      <c r="G41" s="138">
        <v>17.5</v>
      </c>
      <c r="H41" s="138">
        <v>26.5</v>
      </c>
      <c r="I41" s="144">
        <v>39.655018311168831</v>
      </c>
      <c r="J41" s="145">
        <v>7.1893790758638332</v>
      </c>
      <c r="K41" s="134">
        <v>3</v>
      </c>
      <c r="L41" s="134">
        <v>25.7</v>
      </c>
      <c r="M41" s="112">
        <v>11.42</v>
      </c>
      <c r="N41" s="134">
        <v>4.5</v>
      </c>
      <c r="O41" s="134">
        <v>15.5</v>
      </c>
      <c r="P41" s="145">
        <v>19.801168994136425</v>
      </c>
      <c r="Q41" s="62">
        <v>0.40363636363636363</v>
      </c>
      <c r="R41" s="144">
        <v>0.13726321203571795</v>
      </c>
      <c r="S41" s="62">
        <v>94.827586206896555</v>
      </c>
      <c r="T41" s="119"/>
      <c r="U41" s="68"/>
      <c r="V41" s="68"/>
    </row>
    <row r="42" spans="1:237" x14ac:dyDescent="0.25">
      <c r="A42" s="124">
        <v>3</v>
      </c>
      <c r="B42" s="209">
        <v>47</v>
      </c>
      <c r="C42" s="92">
        <v>45.266697629035697</v>
      </c>
      <c r="D42" s="138">
        <v>39.9</v>
      </c>
      <c r="E42" s="138">
        <v>50.8</v>
      </c>
      <c r="F42" s="130">
        <v>20.404</v>
      </c>
      <c r="G42" s="138">
        <v>15.6</v>
      </c>
      <c r="H42" s="138">
        <v>23.5</v>
      </c>
      <c r="I42" s="144">
        <v>38.985755020000006</v>
      </c>
      <c r="J42" s="145">
        <v>11.334534645334484</v>
      </c>
      <c r="K42" s="134">
        <v>3</v>
      </c>
      <c r="L42" s="134">
        <v>36</v>
      </c>
      <c r="M42" s="112">
        <v>10.68</v>
      </c>
      <c r="N42" s="134">
        <v>4.7</v>
      </c>
      <c r="O42" s="134">
        <v>16.7</v>
      </c>
      <c r="P42" s="145">
        <v>19.340091538898008</v>
      </c>
      <c r="Q42" s="62">
        <v>0.46800000000000003</v>
      </c>
      <c r="R42" s="144">
        <v>9.0150823578409769E-2</v>
      </c>
      <c r="S42" s="62">
        <v>98.039215686274503</v>
      </c>
      <c r="T42" s="119"/>
      <c r="U42" s="68"/>
      <c r="V42" s="68"/>
    </row>
    <row r="43" spans="1:237" x14ac:dyDescent="0.25">
      <c r="A43" s="124">
        <v>4</v>
      </c>
      <c r="B43" s="209">
        <v>212</v>
      </c>
      <c r="C43" s="92">
        <v>44.262479100705242</v>
      </c>
      <c r="D43" s="138">
        <v>38.5</v>
      </c>
      <c r="E43" s="138">
        <v>50</v>
      </c>
      <c r="F43" s="130">
        <v>21.593023255813954</v>
      </c>
      <c r="G43" s="138">
        <v>16.3</v>
      </c>
      <c r="H43" s="138">
        <v>26.5</v>
      </c>
      <c r="I43" s="144">
        <v>40.151315392766861</v>
      </c>
      <c r="J43" s="145">
        <v>9.6259120740970197</v>
      </c>
      <c r="K43" s="134">
        <v>3</v>
      </c>
      <c r="L43" s="134">
        <v>32</v>
      </c>
      <c r="M43" s="112">
        <v>11.47</v>
      </c>
      <c r="N43" s="134">
        <v>4.8</v>
      </c>
      <c r="O43" s="134">
        <v>19</v>
      </c>
      <c r="P43" s="145">
        <v>19.578076695086668</v>
      </c>
      <c r="Q43" s="62">
        <v>0.46417840375586855</v>
      </c>
      <c r="R43" s="144">
        <v>0.15162875319619878</v>
      </c>
      <c r="S43" s="62">
        <v>96.412556053811656</v>
      </c>
      <c r="T43" s="119"/>
      <c r="U43" s="68"/>
      <c r="V43" s="68"/>
    </row>
    <row r="44" spans="1:237" x14ac:dyDescent="0.25">
      <c r="A44" s="124">
        <v>5</v>
      </c>
      <c r="B44" s="209">
        <v>65</v>
      </c>
      <c r="C44" s="92">
        <v>45.189110521979899</v>
      </c>
      <c r="D44" s="138">
        <v>41.7</v>
      </c>
      <c r="E44" s="138">
        <v>48.5</v>
      </c>
      <c r="F44" s="130">
        <v>20.556923076923077</v>
      </c>
      <c r="G44" s="138">
        <v>17.5</v>
      </c>
      <c r="H44" s="138">
        <v>23.1</v>
      </c>
      <c r="I44" s="144">
        <v>39.120388755648108</v>
      </c>
      <c r="J44" s="145">
        <v>9.3988340879851009</v>
      </c>
      <c r="K44" s="134">
        <v>1.6</v>
      </c>
      <c r="L44" s="134">
        <v>36.5</v>
      </c>
      <c r="M44" s="112">
        <v>9.84</v>
      </c>
      <c r="N44" s="134">
        <v>5.9</v>
      </c>
      <c r="O44" s="134">
        <v>15.7</v>
      </c>
      <c r="P44" s="145">
        <v>17.789107686886535</v>
      </c>
      <c r="Q44" s="62">
        <v>0.51230769230769235</v>
      </c>
      <c r="R44" s="144">
        <v>0.13028178513387281</v>
      </c>
      <c r="S44" s="62">
        <v>94.20289855072464</v>
      </c>
      <c r="T44" s="119"/>
      <c r="U44" s="68"/>
      <c r="V44" s="68"/>
    </row>
    <row r="45" spans="1:237" x14ac:dyDescent="0.25">
      <c r="A45" s="124">
        <v>6</v>
      </c>
      <c r="B45" s="209">
        <v>42</v>
      </c>
      <c r="C45" s="92">
        <v>45.76546751002094</v>
      </c>
      <c r="D45" s="138">
        <v>42</v>
      </c>
      <c r="E45" s="138">
        <v>50.2</v>
      </c>
      <c r="F45" s="130">
        <v>20.264285714285716</v>
      </c>
      <c r="G45" s="138">
        <v>16.899999999999999</v>
      </c>
      <c r="H45" s="138">
        <v>24.8</v>
      </c>
      <c r="I45" s="144">
        <v>39.023593395013997</v>
      </c>
      <c r="J45" s="145">
        <v>6.4387557882702193</v>
      </c>
      <c r="K45" s="134">
        <v>3.7</v>
      </c>
      <c r="L45" s="134">
        <v>20.8</v>
      </c>
      <c r="M45" s="112">
        <v>9.8699999999999992</v>
      </c>
      <c r="N45" s="134">
        <v>5.0999999999999996</v>
      </c>
      <c r="O45" s="134">
        <v>14.7</v>
      </c>
      <c r="P45" s="145">
        <v>18.068208638211406</v>
      </c>
      <c r="Q45" s="62">
        <v>0.32142857142857145</v>
      </c>
      <c r="R45" s="144">
        <v>0.16582201790525725</v>
      </c>
      <c r="S45" s="62">
        <v>97.674418604651152</v>
      </c>
      <c r="T45" s="119"/>
      <c r="U45" s="68"/>
      <c r="V45" s="68"/>
    </row>
    <row r="46" spans="1:237" x14ac:dyDescent="0.25">
      <c r="A46" s="124">
        <v>7</v>
      </c>
      <c r="B46" s="209">
        <v>98</v>
      </c>
      <c r="C46" s="92">
        <v>44.514016929962615</v>
      </c>
      <c r="D46" s="138">
        <v>41.1</v>
      </c>
      <c r="E46" s="138">
        <v>50.5</v>
      </c>
      <c r="F46" s="130">
        <v>22.003030303030304</v>
      </c>
      <c r="G46" s="138">
        <v>16</v>
      </c>
      <c r="H46" s="138">
        <v>24.9</v>
      </c>
      <c r="I46" s="157">
        <v>41.111724684373257</v>
      </c>
      <c r="J46" s="145">
        <v>7.6254217112492864</v>
      </c>
      <c r="K46" s="134">
        <v>3</v>
      </c>
      <c r="L46" s="134">
        <v>27.9</v>
      </c>
      <c r="M46" s="112">
        <v>12.25</v>
      </c>
      <c r="N46" s="134">
        <v>6.5</v>
      </c>
      <c r="O46" s="134">
        <v>21.8</v>
      </c>
      <c r="P46" s="145">
        <v>21.827799654021028</v>
      </c>
      <c r="Q46" s="62">
        <v>0.61134020618556706</v>
      </c>
      <c r="R46" s="144">
        <v>0.20015358603701278</v>
      </c>
      <c r="S46" s="146">
        <v>98.019801980198025</v>
      </c>
      <c r="T46" s="68"/>
      <c r="U46" s="68"/>
      <c r="V46" s="68"/>
    </row>
    <row r="47" spans="1:237" x14ac:dyDescent="0.25">
      <c r="A47" s="124" t="s">
        <v>109</v>
      </c>
      <c r="B47" s="125">
        <v>13</v>
      </c>
      <c r="C47" s="92">
        <v>44.706097211567254</v>
      </c>
      <c r="D47" s="138">
        <v>39.5</v>
      </c>
      <c r="E47" s="138">
        <v>48.1</v>
      </c>
      <c r="F47" s="158">
        <v>21.238461538461539</v>
      </c>
      <c r="G47" s="138">
        <v>18.100000000000001</v>
      </c>
      <c r="H47" s="138">
        <v>23.9</v>
      </c>
      <c r="I47" s="144">
        <v>39.946909503391034</v>
      </c>
      <c r="J47" s="154">
        <v>5.46979402981263</v>
      </c>
      <c r="K47" s="134">
        <v>3</v>
      </c>
      <c r="L47" s="134">
        <v>29.9</v>
      </c>
      <c r="M47" s="112">
        <v>10.35</v>
      </c>
      <c r="N47" s="134">
        <v>5.9</v>
      </c>
      <c r="O47" s="134">
        <v>14.1</v>
      </c>
      <c r="P47" s="154">
        <v>18.517965447716449</v>
      </c>
      <c r="Q47" s="144">
        <v>0.43846153846153846</v>
      </c>
      <c r="R47" s="144">
        <v>8.9841465103850049E-2</v>
      </c>
      <c r="S47" s="62">
        <v>100</v>
      </c>
      <c r="T47" s="76"/>
      <c r="U47" s="68"/>
      <c r="V47" s="116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7"/>
      <c r="CW47" s="117"/>
      <c r="CX47" s="117"/>
      <c r="CY47" s="117"/>
      <c r="CZ47" s="117"/>
      <c r="DA47" s="117"/>
      <c r="DB47" s="117"/>
      <c r="DC47" s="117"/>
      <c r="DD47" s="117"/>
      <c r="DE47" s="117"/>
      <c r="DF47" s="117"/>
      <c r="DG47" s="117"/>
      <c r="DH47" s="117"/>
      <c r="DI47" s="117"/>
      <c r="DJ47" s="117"/>
      <c r="DK47" s="117"/>
      <c r="DL47" s="117"/>
      <c r="DM47" s="117"/>
      <c r="DN47" s="117"/>
      <c r="DO47" s="117"/>
      <c r="DP47" s="117"/>
      <c r="DQ47" s="117"/>
      <c r="DR47" s="117"/>
      <c r="DS47" s="117"/>
      <c r="DT47" s="117"/>
      <c r="DU47" s="117"/>
      <c r="DV47" s="117"/>
      <c r="DW47" s="117"/>
      <c r="DX47" s="117"/>
      <c r="DY47" s="117"/>
      <c r="DZ47" s="117"/>
      <c r="EA47" s="117"/>
      <c r="EB47" s="117"/>
      <c r="EC47" s="117"/>
      <c r="ED47" s="117"/>
      <c r="EE47" s="117"/>
      <c r="EF47" s="117"/>
      <c r="EG47" s="117"/>
      <c r="EH47" s="117"/>
      <c r="EI47" s="117"/>
      <c r="EJ47" s="117"/>
      <c r="EK47" s="117"/>
      <c r="EL47" s="117"/>
      <c r="EM47" s="117"/>
      <c r="EN47" s="117"/>
      <c r="EO47" s="117"/>
      <c r="EP47" s="117"/>
      <c r="EQ47" s="117"/>
      <c r="ER47" s="117"/>
      <c r="ES47" s="117"/>
      <c r="ET47" s="117"/>
      <c r="EU47" s="117"/>
      <c r="EV47" s="117"/>
      <c r="EW47" s="117"/>
      <c r="EX47" s="117"/>
      <c r="EY47" s="117"/>
      <c r="EZ47" s="117"/>
      <c r="FA47" s="117"/>
      <c r="FB47" s="117"/>
      <c r="FC47" s="117"/>
      <c r="FD47" s="117"/>
      <c r="FE47" s="117"/>
      <c r="FF47" s="117"/>
      <c r="FG47" s="117"/>
      <c r="FH47" s="117"/>
      <c r="FI47" s="117"/>
      <c r="FJ47" s="117"/>
      <c r="FK47" s="117"/>
      <c r="FL47" s="117"/>
      <c r="FM47" s="117"/>
      <c r="FN47" s="117"/>
      <c r="FO47" s="117"/>
      <c r="FP47" s="117"/>
      <c r="FQ47" s="117"/>
      <c r="FR47" s="117"/>
      <c r="FS47" s="117"/>
      <c r="FT47" s="117"/>
      <c r="FU47" s="117"/>
      <c r="FV47" s="117"/>
      <c r="FW47" s="117"/>
      <c r="FX47" s="117"/>
      <c r="FY47" s="117"/>
      <c r="FZ47" s="117"/>
      <c r="GA47" s="117"/>
      <c r="GB47" s="117"/>
      <c r="GC47" s="117"/>
      <c r="GD47" s="117"/>
      <c r="GE47" s="117"/>
      <c r="GF47" s="117"/>
      <c r="GG47" s="117"/>
      <c r="GH47" s="117"/>
      <c r="GI47" s="117"/>
      <c r="GJ47" s="117"/>
      <c r="GK47" s="117"/>
      <c r="GL47" s="117"/>
      <c r="GM47" s="117"/>
      <c r="GN47" s="117"/>
      <c r="GO47" s="117"/>
      <c r="GP47" s="117"/>
      <c r="GQ47" s="117"/>
      <c r="GR47" s="117"/>
      <c r="GS47" s="117"/>
      <c r="GT47" s="117"/>
      <c r="GU47" s="117"/>
      <c r="GV47" s="117"/>
      <c r="GW47" s="117"/>
      <c r="GX47" s="117"/>
      <c r="GY47" s="117"/>
      <c r="GZ47" s="117"/>
      <c r="HA47" s="117"/>
      <c r="HB47" s="117"/>
      <c r="HC47" s="117"/>
      <c r="HD47" s="117"/>
      <c r="HE47" s="117"/>
      <c r="HF47" s="117"/>
      <c r="HG47" s="117"/>
      <c r="HH47" s="117"/>
      <c r="HI47" s="117"/>
      <c r="HJ47" s="117"/>
      <c r="HK47" s="117"/>
      <c r="HL47" s="117"/>
      <c r="HM47" s="117"/>
      <c r="HN47" s="117"/>
      <c r="HO47" s="117"/>
      <c r="HP47" s="117"/>
      <c r="HQ47" s="117"/>
      <c r="HR47" s="117"/>
      <c r="HS47" s="117"/>
      <c r="HT47" s="117"/>
      <c r="HU47" s="117"/>
      <c r="HV47" s="117"/>
      <c r="HW47" s="117"/>
      <c r="HX47" s="117"/>
      <c r="HY47" s="117"/>
      <c r="HZ47" s="117"/>
      <c r="IA47" s="117"/>
      <c r="IB47" s="117"/>
      <c r="IC47" s="117"/>
    </row>
    <row r="48" spans="1:237" s="82" customFormat="1" ht="45" x14ac:dyDescent="0.25">
      <c r="A48" s="211" t="s">
        <v>73</v>
      </c>
      <c r="B48" s="113">
        <v>536</v>
      </c>
      <c r="C48" s="159">
        <v>44.521666306089571</v>
      </c>
      <c r="D48" s="129">
        <v>38.5</v>
      </c>
      <c r="E48" s="129">
        <v>50.8</v>
      </c>
      <c r="F48" s="148">
        <v>21.337526607520235</v>
      </c>
      <c r="G48" s="129">
        <v>15.6</v>
      </c>
      <c r="H48" s="129">
        <v>26.5</v>
      </c>
      <c r="I48" s="149">
        <v>39.90081716957534</v>
      </c>
      <c r="J48" s="107">
        <v>8.3978580901819182</v>
      </c>
      <c r="K48" s="135">
        <v>3</v>
      </c>
      <c r="L48" s="135">
        <v>36.5</v>
      </c>
      <c r="M48" s="111">
        <v>11.222491362058678</v>
      </c>
      <c r="N48" s="135">
        <v>4.5</v>
      </c>
      <c r="O48" s="135">
        <v>21.8</v>
      </c>
      <c r="P48" s="107">
        <v>19.770886643357485</v>
      </c>
      <c r="Q48" s="149">
        <v>0.46658378047015281</v>
      </c>
      <c r="R48" s="149">
        <v>0.15093160252050841</v>
      </c>
      <c r="S48" s="160">
        <v>96.590368693412969</v>
      </c>
      <c r="T48" s="83"/>
      <c r="U48" s="81"/>
      <c r="V48" s="81"/>
    </row>
    <row r="49" spans="1:237" s="127" customFormat="1" x14ac:dyDescent="0.25">
      <c r="A49" s="106"/>
      <c r="B49" s="161"/>
      <c r="C49" s="95"/>
      <c r="D49" s="37"/>
      <c r="E49" s="37"/>
      <c r="F49" s="105"/>
      <c r="G49" s="123"/>
      <c r="H49" s="105"/>
      <c r="I49" s="95"/>
      <c r="J49" s="94"/>
      <c r="K49" s="94"/>
      <c r="L49" s="108"/>
      <c r="M49" s="115"/>
      <c r="N49" s="108"/>
      <c r="O49" s="108"/>
      <c r="P49" s="108"/>
      <c r="Q49" s="152"/>
      <c r="R49" s="152"/>
      <c r="S49" s="143"/>
      <c r="T49" s="65"/>
      <c r="U49" s="121"/>
      <c r="V49" s="121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8"/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8"/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8"/>
      <c r="EZ49" s="128"/>
      <c r="FA49" s="128"/>
      <c r="FB49" s="128"/>
      <c r="FC49" s="128"/>
      <c r="FD49" s="128"/>
      <c r="FE49" s="128"/>
      <c r="FF49" s="128"/>
      <c r="FG49" s="128"/>
      <c r="FH49" s="128"/>
      <c r="FI49" s="128"/>
      <c r="FJ49" s="128"/>
      <c r="FK49" s="128"/>
      <c r="FL49" s="128"/>
      <c r="FM49" s="128"/>
      <c r="FN49" s="128"/>
      <c r="FO49" s="128"/>
      <c r="FP49" s="128"/>
      <c r="FQ49" s="128"/>
      <c r="FR49" s="128"/>
      <c r="FS49" s="128"/>
      <c r="FT49" s="128"/>
      <c r="FU49" s="128"/>
      <c r="FV49" s="128"/>
      <c r="FW49" s="128"/>
      <c r="FX49" s="128"/>
      <c r="FY49" s="128"/>
      <c r="FZ49" s="128"/>
      <c r="GA49" s="128"/>
      <c r="GB49" s="128"/>
      <c r="GC49" s="128"/>
      <c r="GD49" s="128"/>
      <c r="GE49" s="128"/>
      <c r="GF49" s="128"/>
      <c r="GG49" s="128"/>
      <c r="GH49" s="128"/>
      <c r="GI49" s="128"/>
      <c r="GJ49" s="128"/>
      <c r="GK49" s="128"/>
      <c r="GL49" s="128"/>
      <c r="GM49" s="128"/>
      <c r="GN49" s="128"/>
      <c r="GO49" s="128"/>
      <c r="GP49" s="128"/>
      <c r="GQ49" s="128"/>
      <c r="GR49" s="128"/>
      <c r="GS49" s="128"/>
      <c r="GT49" s="128"/>
      <c r="GU49" s="128"/>
      <c r="GV49" s="128"/>
      <c r="GW49" s="128"/>
      <c r="GX49" s="128"/>
      <c r="GY49" s="128"/>
      <c r="GZ49" s="128"/>
      <c r="HA49" s="128"/>
      <c r="HB49" s="128"/>
      <c r="HC49" s="128"/>
      <c r="HD49" s="128"/>
      <c r="HE49" s="128"/>
      <c r="HF49" s="128"/>
      <c r="HG49" s="128"/>
      <c r="HH49" s="128"/>
      <c r="HI49" s="128"/>
      <c r="HJ49" s="128"/>
      <c r="HK49" s="128"/>
      <c r="HL49" s="128"/>
      <c r="HM49" s="128"/>
      <c r="HN49" s="128"/>
      <c r="HO49" s="128"/>
      <c r="HP49" s="128"/>
      <c r="HQ49" s="128"/>
      <c r="HR49" s="128"/>
      <c r="HS49" s="128"/>
      <c r="HT49" s="128"/>
      <c r="HU49" s="128"/>
      <c r="HV49" s="128"/>
      <c r="HW49" s="128"/>
      <c r="HX49" s="128"/>
      <c r="HY49" s="128"/>
      <c r="HZ49" s="128"/>
      <c r="IA49" s="128"/>
      <c r="IB49" s="128"/>
      <c r="IC49" s="128"/>
    </row>
    <row r="50" spans="1:237" x14ac:dyDescent="0.25">
      <c r="A50" s="106"/>
      <c r="B50" s="162"/>
      <c r="C50" s="151"/>
      <c r="D50" s="37"/>
      <c r="E50" s="37"/>
      <c r="H50" s="62"/>
      <c r="I50" s="157"/>
      <c r="U50" s="65"/>
      <c r="V50" s="76"/>
    </row>
    <row r="51" spans="1:237" s="133" customFormat="1" x14ac:dyDescent="0.25">
      <c r="A51" s="131" t="s">
        <v>74</v>
      </c>
      <c r="B51" s="210">
        <v>1407</v>
      </c>
      <c r="C51" s="139">
        <v>43.59827082774175</v>
      </c>
      <c r="D51" s="163">
        <v>37.799999999999997</v>
      </c>
      <c r="E51" s="163">
        <v>50.8</v>
      </c>
      <c r="F51" s="170">
        <v>21.467017954093006</v>
      </c>
      <c r="G51" s="163">
        <v>15.2</v>
      </c>
      <c r="H51" s="163">
        <v>26.5</v>
      </c>
      <c r="I51" s="170">
        <v>39.417844342778821</v>
      </c>
      <c r="J51" s="168">
        <v>7.6352639860783924</v>
      </c>
      <c r="K51" s="165">
        <v>3</v>
      </c>
      <c r="L51" s="165">
        <v>36.5</v>
      </c>
      <c r="M51" s="136">
        <v>11.609433826126754</v>
      </c>
      <c r="N51" s="165">
        <v>2.6</v>
      </c>
      <c r="O51" s="165">
        <v>28.2</v>
      </c>
      <c r="P51" s="171">
        <v>20.185617452342559</v>
      </c>
      <c r="Q51" s="140">
        <v>0.45904111731111646</v>
      </c>
      <c r="R51" s="140">
        <v>0.20094675962940087</v>
      </c>
      <c r="S51" s="140">
        <v>94.527041731380407</v>
      </c>
      <c r="T51" s="132"/>
      <c r="U51" s="132"/>
      <c r="V51" s="132"/>
    </row>
    <row r="52" spans="1:237" s="78" customFormat="1" x14ac:dyDescent="0.25">
      <c r="A52" s="77"/>
      <c r="B52" s="166"/>
      <c r="C52" s="167"/>
      <c r="D52" s="71"/>
      <c r="E52" s="71"/>
      <c r="F52" s="62"/>
      <c r="G52" s="62"/>
      <c r="H52" s="71"/>
      <c r="I52" s="164"/>
      <c r="J52" s="62"/>
      <c r="K52" s="60"/>
      <c r="L52" s="60"/>
      <c r="M52" s="60"/>
      <c r="N52" s="60"/>
      <c r="O52" s="60"/>
      <c r="P52" s="169"/>
      <c r="Q52" s="62"/>
      <c r="R52" s="62"/>
      <c r="S52" s="62"/>
      <c r="T52" s="85"/>
      <c r="U52" s="86"/>
    </row>
    <row r="53" spans="1:237" ht="17.25" x14ac:dyDescent="0.25">
      <c r="A53" s="87"/>
      <c r="B53" s="174" t="s">
        <v>113</v>
      </c>
      <c r="T53" s="65"/>
      <c r="U53" s="76"/>
    </row>
    <row r="54" spans="1:237" ht="17.25" x14ac:dyDescent="0.25">
      <c r="A54" s="87"/>
    </row>
    <row r="55" spans="1:237" ht="17.25" x14ac:dyDescent="0.25">
      <c r="A55" s="87"/>
      <c r="J55" s="62"/>
    </row>
    <row r="56" spans="1:237" x14ac:dyDescent="0.25">
      <c r="J56" s="62"/>
    </row>
    <row r="57" spans="1:237" x14ac:dyDescent="0.25">
      <c r="J57" s="62"/>
    </row>
    <row r="58" spans="1:237" x14ac:dyDescent="0.25">
      <c r="J58" s="62"/>
    </row>
    <row r="59" spans="1:237" x14ac:dyDescent="0.25">
      <c r="J59" s="62"/>
    </row>
  </sheetData>
  <mergeCells count="12">
    <mergeCell ref="M4:P4"/>
    <mergeCell ref="M3:O3"/>
    <mergeCell ref="Q3:Q4"/>
    <mergeCell ref="S3:S4"/>
    <mergeCell ref="R3:R4"/>
    <mergeCell ref="A3:A5"/>
    <mergeCell ref="B3:B5"/>
    <mergeCell ref="C3:E3"/>
    <mergeCell ref="F3:H3"/>
    <mergeCell ref="J3:L3"/>
    <mergeCell ref="C4:H4"/>
    <mergeCell ref="J4:L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5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60" sqref="O60"/>
    </sheetView>
  </sheetViews>
  <sheetFormatPr baseColWidth="10" defaultColWidth="9.7109375" defaultRowHeight="15" x14ac:dyDescent="0.25"/>
  <cols>
    <col min="1" max="1" width="25.85546875" style="46" customWidth="1"/>
    <col min="2" max="3" width="11.7109375" style="49" customWidth="1"/>
    <col min="4" max="12" width="8.7109375" style="47" customWidth="1"/>
    <col min="13" max="13" width="11.7109375" style="57" customWidth="1"/>
    <col min="14" max="16" width="8.7109375" style="47" customWidth="1"/>
    <col min="17" max="17" width="8.7109375" style="49" customWidth="1"/>
    <col min="18" max="19" width="8.7109375" style="47" customWidth="1"/>
    <col min="20" max="16384" width="9.7109375" style="44"/>
  </cols>
  <sheetData>
    <row r="1" spans="1:19" s="41" customFormat="1" ht="78.75" customHeight="1" x14ac:dyDescent="0.25">
      <c r="A1" s="55"/>
      <c r="B1" s="43"/>
      <c r="C1" s="43"/>
      <c r="D1" s="110"/>
      <c r="E1" s="110"/>
      <c r="F1" s="110"/>
      <c r="G1" s="110"/>
      <c r="H1" s="110"/>
      <c r="I1" s="110"/>
      <c r="J1" s="110"/>
      <c r="K1" s="110"/>
      <c r="L1" s="110"/>
      <c r="M1" s="56"/>
      <c r="N1" s="110"/>
      <c r="O1" s="110"/>
      <c r="P1" s="110"/>
      <c r="Q1" s="43"/>
      <c r="R1" s="110"/>
      <c r="S1" s="110"/>
    </row>
    <row r="2" spans="1:19" s="41" customFormat="1" ht="20.25" customHeight="1" x14ac:dyDescent="0.25">
      <c r="A2" s="96" t="s">
        <v>114</v>
      </c>
      <c r="B2" s="43"/>
      <c r="C2" s="43"/>
      <c r="D2" s="110"/>
      <c r="E2" s="110"/>
      <c r="F2" s="110"/>
      <c r="G2" s="110"/>
      <c r="H2" s="110"/>
      <c r="I2" s="110"/>
      <c r="J2" s="110"/>
      <c r="K2" s="110"/>
      <c r="L2" s="110"/>
      <c r="M2" s="56"/>
      <c r="N2" s="110"/>
      <c r="O2" s="110"/>
      <c r="P2" s="110"/>
      <c r="Q2" s="109"/>
      <c r="R2" s="110"/>
      <c r="S2" s="110"/>
    </row>
    <row r="3" spans="1:19" s="41" customFormat="1" ht="42" customHeight="1" x14ac:dyDescent="0.25">
      <c r="A3" s="218" t="s">
        <v>107</v>
      </c>
      <c r="B3" s="219" t="s">
        <v>95</v>
      </c>
      <c r="C3" s="219" t="s">
        <v>96</v>
      </c>
      <c r="D3" s="230" t="s">
        <v>97</v>
      </c>
      <c r="E3" s="230"/>
      <c r="F3" s="230"/>
      <c r="G3" s="230" t="s">
        <v>98</v>
      </c>
      <c r="H3" s="230"/>
      <c r="I3" s="230"/>
      <c r="J3" s="230" t="s">
        <v>99</v>
      </c>
      <c r="K3" s="230"/>
      <c r="L3" s="230"/>
      <c r="M3" s="220" t="s">
        <v>100</v>
      </c>
      <c r="N3" s="230" t="s">
        <v>101</v>
      </c>
      <c r="O3" s="230"/>
      <c r="P3" s="230"/>
      <c r="Q3" s="230" t="s">
        <v>102</v>
      </c>
      <c r="R3" s="230"/>
      <c r="S3" s="230"/>
    </row>
    <row r="4" spans="1:19" s="41" customFormat="1" ht="15" customHeight="1" x14ac:dyDescent="0.25">
      <c r="A4" s="218"/>
      <c r="B4" s="230" t="s">
        <v>103</v>
      </c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 t="s">
        <v>104</v>
      </c>
      <c r="S4" s="230"/>
    </row>
    <row r="5" spans="1:19" x14ac:dyDescent="0.25">
      <c r="B5" s="219" t="s">
        <v>86</v>
      </c>
      <c r="C5" s="219" t="s">
        <v>86</v>
      </c>
      <c r="D5" s="219" t="s">
        <v>86</v>
      </c>
      <c r="E5" s="219" t="s">
        <v>87</v>
      </c>
      <c r="F5" s="219" t="s">
        <v>88</v>
      </c>
      <c r="G5" s="219" t="s">
        <v>86</v>
      </c>
      <c r="H5" s="219" t="s">
        <v>87</v>
      </c>
      <c r="I5" s="219" t="s">
        <v>88</v>
      </c>
      <c r="J5" s="219" t="s">
        <v>86</v>
      </c>
      <c r="K5" s="219" t="s">
        <v>87</v>
      </c>
      <c r="L5" s="219" t="s">
        <v>88</v>
      </c>
      <c r="M5" s="220"/>
      <c r="N5" s="219" t="s">
        <v>86</v>
      </c>
      <c r="O5" s="219" t="s">
        <v>87</v>
      </c>
      <c r="P5" s="219" t="s">
        <v>88</v>
      </c>
      <c r="Q5" s="219" t="s">
        <v>86</v>
      </c>
      <c r="R5" s="219" t="s">
        <v>87</v>
      </c>
      <c r="S5" s="219" t="s">
        <v>88</v>
      </c>
    </row>
    <row r="6" spans="1:19" s="48" customFormat="1" x14ac:dyDescent="0.25">
      <c r="A6" s="104" t="s">
        <v>10</v>
      </c>
      <c r="B6" s="99"/>
      <c r="C6" s="99"/>
      <c r="D6" s="100"/>
      <c r="E6" s="100"/>
      <c r="F6" s="100"/>
      <c r="G6" s="100"/>
      <c r="H6" s="100"/>
      <c r="I6" s="100"/>
      <c r="J6" s="100"/>
      <c r="K6" s="100"/>
      <c r="L6" s="100"/>
      <c r="M6" s="101"/>
      <c r="N6" s="100"/>
      <c r="O6" s="100"/>
      <c r="P6" s="100"/>
      <c r="Q6" s="99"/>
      <c r="R6" s="100"/>
      <c r="S6" s="100"/>
    </row>
    <row r="7" spans="1:19" x14ac:dyDescent="0.25">
      <c r="A7" s="45">
        <v>1</v>
      </c>
      <c r="B7" s="188">
        <v>3.8985436718716078</v>
      </c>
      <c r="C7" s="188">
        <v>1.8082958948527039</v>
      </c>
      <c r="D7" s="188">
        <v>64.442337469160776</v>
      </c>
      <c r="E7" s="196">
        <v>60.2</v>
      </c>
      <c r="F7" s="196">
        <v>66.5</v>
      </c>
      <c r="G7" s="188">
        <v>17.674468869961157</v>
      </c>
      <c r="H7" s="196">
        <v>16.7</v>
      </c>
      <c r="I7" s="196">
        <v>20.5</v>
      </c>
      <c r="J7" s="188">
        <v>8.75508520147417</v>
      </c>
      <c r="K7" s="196">
        <v>7.7</v>
      </c>
      <c r="L7" s="196">
        <v>10</v>
      </c>
      <c r="M7" s="189">
        <v>0</v>
      </c>
      <c r="N7" s="188">
        <v>6.925759944970002</v>
      </c>
      <c r="O7" s="196">
        <v>6.3</v>
      </c>
      <c r="P7" s="196">
        <v>7.1</v>
      </c>
      <c r="Q7" s="91">
        <v>110.30819634897718</v>
      </c>
      <c r="R7" s="196">
        <v>108.4</v>
      </c>
      <c r="S7" s="196">
        <v>114.7</v>
      </c>
    </row>
    <row r="8" spans="1:19" x14ac:dyDescent="0.25">
      <c r="A8" s="45">
        <v>2</v>
      </c>
      <c r="B8" s="188">
        <v>3.9441823849089035</v>
      </c>
      <c r="C8" s="188">
        <v>1.6570094351718672</v>
      </c>
      <c r="D8" s="188">
        <v>63.542244590439878</v>
      </c>
      <c r="E8" s="196">
        <v>60.9</v>
      </c>
      <c r="F8" s="196">
        <v>65.599999999999994</v>
      </c>
      <c r="G8" s="188">
        <v>18.443705213640911</v>
      </c>
      <c r="H8" s="196">
        <v>17.100000000000001</v>
      </c>
      <c r="I8" s="196">
        <v>20.5</v>
      </c>
      <c r="J8" s="188">
        <v>8.9360403638347954</v>
      </c>
      <c r="K8" s="196">
        <v>8.1999999999999993</v>
      </c>
      <c r="L8" s="196">
        <v>10.3</v>
      </c>
      <c r="M8" s="189">
        <v>0</v>
      </c>
      <c r="N8" s="188">
        <v>6.7307503205037289</v>
      </c>
      <c r="O8" s="196">
        <v>6.2</v>
      </c>
      <c r="P8" s="196">
        <v>7</v>
      </c>
      <c r="Q8" s="91">
        <v>111.35373799164971</v>
      </c>
      <c r="R8" s="196">
        <v>109.7</v>
      </c>
      <c r="S8" s="196">
        <v>116.4</v>
      </c>
    </row>
    <row r="9" spans="1:19" x14ac:dyDescent="0.25">
      <c r="A9" s="45">
        <v>3</v>
      </c>
      <c r="B9" s="188">
        <v>3.8626394141068277</v>
      </c>
      <c r="C9" s="188">
        <v>1.6321314049764446</v>
      </c>
      <c r="D9" s="188">
        <v>63.327884789598578</v>
      </c>
      <c r="E9" s="196">
        <v>60.2</v>
      </c>
      <c r="F9" s="196">
        <v>65.8</v>
      </c>
      <c r="G9" s="188">
        <v>17.966765215479548</v>
      </c>
      <c r="H9" s="196">
        <v>17.3</v>
      </c>
      <c r="I9" s="196">
        <v>20.8</v>
      </c>
      <c r="J9" s="188">
        <v>9.6009314993288886</v>
      </c>
      <c r="K9" s="196">
        <v>8.1999999999999993</v>
      </c>
      <c r="L9" s="196">
        <v>10.8</v>
      </c>
      <c r="M9" s="189">
        <v>1.5479901623810155E-2</v>
      </c>
      <c r="N9" s="188">
        <v>6.6526951456607808</v>
      </c>
      <c r="O9" s="196">
        <v>5.9</v>
      </c>
      <c r="P9" s="196">
        <v>7</v>
      </c>
      <c r="Q9" s="91">
        <v>112.13971637515527</v>
      </c>
      <c r="R9" s="196">
        <v>109.5</v>
      </c>
      <c r="S9" s="196">
        <v>117.3</v>
      </c>
    </row>
    <row r="10" spans="1:19" x14ac:dyDescent="0.25">
      <c r="A10" s="45">
        <v>4</v>
      </c>
      <c r="B10" s="188">
        <v>3.9107519821218699</v>
      </c>
      <c r="C10" s="188">
        <v>1.6867830658126346</v>
      </c>
      <c r="D10" s="188">
        <v>64.134680607030774</v>
      </c>
      <c r="E10" s="196">
        <v>61.8</v>
      </c>
      <c r="F10" s="196">
        <v>66.3</v>
      </c>
      <c r="G10" s="188">
        <v>17.483372895346402</v>
      </c>
      <c r="H10" s="196">
        <v>16.899999999999999</v>
      </c>
      <c r="I10" s="196">
        <v>20.100000000000001</v>
      </c>
      <c r="J10" s="188">
        <v>9.2018129711601837</v>
      </c>
      <c r="K10" s="196">
        <v>7.9</v>
      </c>
      <c r="L10" s="196">
        <v>9.8000000000000007</v>
      </c>
      <c r="M10" s="189">
        <v>0</v>
      </c>
      <c r="N10" s="188">
        <v>6.7719357008062353</v>
      </c>
      <c r="O10" s="196">
        <v>6.2</v>
      </c>
      <c r="P10" s="196">
        <v>7</v>
      </c>
      <c r="Q10" s="91">
        <v>110.93821708243726</v>
      </c>
      <c r="R10" s="196">
        <v>108.6</v>
      </c>
      <c r="S10" s="196">
        <v>114.5</v>
      </c>
    </row>
    <row r="11" spans="1:19" x14ac:dyDescent="0.25">
      <c r="A11" s="45">
        <v>5</v>
      </c>
      <c r="B11" s="188">
        <v>3.7741539717562347</v>
      </c>
      <c r="C11" s="188">
        <v>1.6946547381111352</v>
      </c>
      <c r="D11" s="188">
        <v>64.040508854315789</v>
      </c>
      <c r="E11" s="196">
        <v>62.7</v>
      </c>
      <c r="F11" s="196">
        <v>65.400000000000006</v>
      </c>
      <c r="G11" s="188">
        <v>17.485484496281238</v>
      </c>
      <c r="H11" s="196">
        <v>17.100000000000001</v>
      </c>
      <c r="I11" s="196">
        <v>19.399999999999999</v>
      </c>
      <c r="J11" s="188">
        <v>9.3888472054028362</v>
      </c>
      <c r="K11" s="196">
        <v>8.1999999999999993</v>
      </c>
      <c r="L11" s="196">
        <v>10.4</v>
      </c>
      <c r="M11" s="189">
        <v>1.2417381535933358E-2</v>
      </c>
      <c r="N11" s="188">
        <v>6.6165395314040056</v>
      </c>
      <c r="O11" s="196">
        <v>6.3</v>
      </c>
      <c r="P11" s="196">
        <v>6.8</v>
      </c>
      <c r="Q11" s="91">
        <v>111.3774445864351</v>
      </c>
      <c r="R11" s="196">
        <v>109.2</v>
      </c>
      <c r="S11" s="196">
        <v>114.1</v>
      </c>
    </row>
    <row r="12" spans="1:19" x14ac:dyDescent="0.25">
      <c r="A12" s="45">
        <v>6</v>
      </c>
      <c r="B12" s="188">
        <v>3.7829933118979588</v>
      </c>
      <c r="C12" s="188">
        <v>1.7770592516777137</v>
      </c>
      <c r="D12" s="188">
        <v>64.422777865405678</v>
      </c>
      <c r="E12" s="196">
        <v>60.5</v>
      </c>
      <c r="F12" s="196">
        <v>66.3</v>
      </c>
      <c r="G12" s="188">
        <v>17.691355340508807</v>
      </c>
      <c r="H12" s="196">
        <v>16.899999999999999</v>
      </c>
      <c r="I12" s="196">
        <v>20.5</v>
      </c>
      <c r="J12" s="188">
        <v>8.7933005597828835</v>
      </c>
      <c r="K12" s="196">
        <v>7.6</v>
      </c>
      <c r="L12" s="196">
        <v>10.5</v>
      </c>
      <c r="M12" s="189">
        <v>0</v>
      </c>
      <c r="N12" s="188">
        <v>6.7497262690456932</v>
      </c>
      <c r="O12" s="196">
        <v>6.1</v>
      </c>
      <c r="P12" s="196">
        <v>6.9</v>
      </c>
      <c r="Q12" s="91">
        <v>110.44051279419372</v>
      </c>
      <c r="R12" s="196">
        <v>108.8</v>
      </c>
      <c r="S12" s="196">
        <v>116.6</v>
      </c>
    </row>
    <row r="13" spans="1:19" x14ac:dyDescent="0.25">
      <c r="A13" s="45">
        <v>7</v>
      </c>
      <c r="B13" s="188">
        <v>3.8694181189236501</v>
      </c>
      <c r="C13" s="188">
        <v>1.630762455111691</v>
      </c>
      <c r="D13" s="188">
        <v>63.535191308903791</v>
      </c>
      <c r="E13" s="196">
        <v>60.5</v>
      </c>
      <c r="F13" s="196">
        <v>66.400000000000006</v>
      </c>
      <c r="G13" s="188">
        <v>18.47496791734617</v>
      </c>
      <c r="H13" s="196">
        <v>16.899999999999999</v>
      </c>
      <c r="I13" s="196">
        <v>20.5</v>
      </c>
      <c r="J13" s="188">
        <v>9.0110933004088096</v>
      </c>
      <c r="K13" s="196">
        <v>7.6</v>
      </c>
      <c r="L13" s="196">
        <v>10.6</v>
      </c>
      <c r="M13" s="189">
        <v>0</v>
      </c>
      <c r="N13" s="188">
        <v>6.6010239379982361</v>
      </c>
      <c r="O13" s="196">
        <v>5.9</v>
      </c>
      <c r="P13" s="196">
        <v>7</v>
      </c>
      <c r="Q13" s="91">
        <v>111.57559682330464</v>
      </c>
      <c r="R13" s="196">
        <v>108.8</v>
      </c>
      <c r="S13" s="196">
        <v>116.1</v>
      </c>
    </row>
    <row r="14" spans="1:19" x14ac:dyDescent="0.25">
      <c r="A14" s="45">
        <v>8</v>
      </c>
      <c r="B14" s="188">
        <v>3.9476367851064422</v>
      </c>
      <c r="C14" s="188">
        <v>1.6977215710593747</v>
      </c>
      <c r="D14" s="188">
        <v>63.686835344974746</v>
      </c>
      <c r="E14" s="196">
        <v>58.2</v>
      </c>
      <c r="F14" s="196">
        <v>66.099999999999994</v>
      </c>
      <c r="G14" s="188">
        <v>18.642474008810872</v>
      </c>
      <c r="H14" s="196">
        <v>17.100000000000001</v>
      </c>
      <c r="I14" s="196">
        <v>21.7</v>
      </c>
      <c r="J14" s="188">
        <v>8.6102524989594258</v>
      </c>
      <c r="K14" s="196">
        <v>7.4</v>
      </c>
      <c r="L14" s="196">
        <v>12.8</v>
      </c>
      <c r="M14" s="189">
        <v>0</v>
      </c>
      <c r="N14" s="188">
        <v>6.7967235695174182</v>
      </c>
      <c r="O14" s="196">
        <v>6.2</v>
      </c>
      <c r="P14" s="196">
        <v>7.3</v>
      </c>
      <c r="Q14" s="91">
        <v>110.9438716158874</v>
      </c>
      <c r="R14" s="196">
        <v>108.5</v>
      </c>
      <c r="S14" s="196">
        <v>119.6</v>
      </c>
    </row>
    <row r="15" spans="1:19" x14ac:dyDescent="0.25">
      <c r="A15" s="45" t="s">
        <v>75</v>
      </c>
      <c r="B15" s="188">
        <v>3.8563898903644587</v>
      </c>
      <c r="C15" s="188">
        <v>1.7405841317154038</v>
      </c>
      <c r="D15" s="188">
        <v>64.199577263134898</v>
      </c>
      <c r="E15" s="196">
        <v>61.6</v>
      </c>
      <c r="F15" s="196">
        <v>66.8</v>
      </c>
      <c r="G15" s="188">
        <v>18.303802917843029</v>
      </c>
      <c r="H15" s="196">
        <v>16.8</v>
      </c>
      <c r="I15" s="196">
        <v>20.3</v>
      </c>
      <c r="J15" s="188">
        <v>8.5137881700950651</v>
      </c>
      <c r="K15" s="196">
        <v>7.7</v>
      </c>
      <c r="L15" s="196">
        <v>10.5</v>
      </c>
      <c r="M15" s="189">
        <v>0</v>
      </c>
      <c r="N15" s="188">
        <v>6.7354922653002056</v>
      </c>
      <c r="O15" s="196">
        <v>6.3</v>
      </c>
      <c r="P15" s="196">
        <v>7</v>
      </c>
      <c r="Q15" s="91">
        <v>110.52659465131316</v>
      </c>
      <c r="R15" s="196">
        <v>108.7</v>
      </c>
      <c r="S15" s="196">
        <v>114.4</v>
      </c>
    </row>
    <row r="16" spans="1:19" x14ac:dyDescent="0.25">
      <c r="A16" s="45">
        <v>11</v>
      </c>
      <c r="B16" s="49" t="s">
        <v>110</v>
      </c>
      <c r="C16" s="49" t="s">
        <v>111</v>
      </c>
      <c r="D16" s="49" t="s">
        <v>111</v>
      </c>
      <c r="E16" s="49" t="s">
        <v>111</v>
      </c>
      <c r="F16" s="49" t="s">
        <v>111</v>
      </c>
      <c r="G16" s="49" t="s">
        <v>111</v>
      </c>
      <c r="H16" s="49" t="s">
        <v>111</v>
      </c>
      <c r="I16" s="49" t="s">
        <v>111</v>
      </c>
      <c r="J16" s="49" t="s">
        <v>111</v>
      </c>
      <c r="K16" s="49" t="s">
        <v>111</v>
      </c>
      <c r="L16" s="49" t="s">
        <v>111</v>
      </c>
      <c r="M16" s="49" t="s">
        <v>111</v>
      </c>
      <c r="N16" s="49" t="s">
        <v>111</v>
      </c>
      <c r="O16" s="49" t="s">
        <v>111</v>
      </c>
      <c r="P16" s="49" t="s">
        <v>111</v>
      </c>
      <c r="Q16" s="49" t="s">
        <v>111</v>
      </c>
      <c r="R16" s="49" t="s">
        <v>111</v>
      </c>
      <c r="S16" s="49" t="s">
        <v>111</v>
      </c>
    </row>
    <row r="17" spans="1:29" x14ac:dyDescent="0.25">
      <c r="A17" s="45">
        <v>12</v>
      </c>
      <c r="B17" s="49" t="s">
        <v>111</v>
      </c>
      <c r="C17" s="49" t="s">
        <v>111</v>
      </c>
      <c r="D17" s="49" t="s">
        <v>111</v>
      </c>
      <c r="E17" s="49" t="s">
        <v>111</v>
      </c>
      <c r="F17" s="49" t="s">
        <v>111</v>
      </c>
      <c r="G17" s="49" t="s">
        <v>111</v>
      </c>
      <c r="H17" s="49" t="s">
        <v>111</v>
      </c>
      <c r="I17" s="49" t="s">
        <v>111</v>
      </c>
      <c r="J17" s="49" t="s">
        <v>111</v>
      </c>
      <c r="K17" s="49" t="s">
        <v>111</v>
      </c>
      <c r="L17" s="49" t="s">
        <v>111</v>
      </c>
      <c r="M17" s="49" t="s">
        <v>111</v>
      </c>
      <c r="N17" s="49" t="s">
        <v>111</v>
      </c>
      <c r="O17" s="49" t="s">
        <v>111</v>
      </c>
      <c r="P17" s="49" t="s">
        <v>111</v>
      </c>
      <c r="Q17" s="49" t="s">
        <v>111</v>
      </c>
      <c r="R17" s="49" t="s">
        <v>111</v>
      </c>
      <c r="S17" s="49" t="s">
        <v>111</v>
      </c>
    </row>
    <row r="18" spans="1:29" s="97" customFormat="1" x14ac:dyDescent="0.25">
      <c r="A18" s="50" t="s">
        <v>10</v>
      </c>
      <c r="B18" s="190">
        <v>3.8830462533607859</v>
      </c>
      <c r="C18" s="190">
        <v>1.6979135540059793</v>
      </c>
      <c r="D18" s="190">
        <v>63.857338240343978</v>
      </c>
      <c r="E18" s="191">
        <v>58.2</v>
      </c>
      <c r="F18" s="191">
        <v>66.8</v>
      </c>
      <c r="G18" s="190">
        <v>18.091256800236508</v>
      </c>
      <c r="H18" s="191">
        <v>16.7</v>
      </c>
      <c r="I18" s="191">
        <v>21.7</v>
      </c>
      <c r="J18" s="190">
        <v>8.9743848195109699</v>
      </c>
      <c r="K18" s="191">
        <v>7.4</v>
      </c>
      <c r="L18" s="191">
        <v>12.8</v>
      </c>
      <c r="M18" s="197">
        <v>3.1506475313866924E-3</v>
      </c>
      <c r="N18" s="190">
        <v>6.7368849903702932</v>
      </c>
      <c r="O18" s="191">
        <v>5.9</v>
      </c>
      <c r="P18" s="191">
        <v>7.3</v>
      </c>
      <c r="Q18" s="91">
        <v>111.12023253590505</v>
      </c>
      <c r="R18" s="191">
        <v>108.4</v>
      </c>
      <c r="S18" s="191">
        <v>119.6</v>
      </c>
      <c r="T18" s="39"/>
      <c r="U18" s="39"/>
      <c r="V18" s="39"/>
      <c r="X18" s="39"/>
      <c r="Y18" s="39"/>
      <c r="Z18" s="39"/>
      <c r="AB18" s="58"/>
      <c r="AC18" s="58"/>
    </row>
    <row r="19" spans="1:29" x14ac:dyDescent="0.25">
      <c r="Q19" s="47"/>
    </row>
    <row r="20" spans="1:29" s="48" customFormat="1" x14ac:dyDescent="0.25">
      <c r="A20" s="104" t="s">
        <v>12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5"/>
      <c r="N20" s="184"/>
      <c r="O20" s="184"/>
      <c r="P20" s="184"/>
      <c r="Q20" s="184"/>
      <c r="R20" s="184"/>
      <c r="S20" s="184"/>
    </row>
    <row r="21" spans="1:29" x14ac:dyDescent="0.25">
      <c r="A21" s="45">
        <v>1</v>
      </c>
      <c r="B21" s="188">
        <v>3.8618060279034125</v>
      </c>
      <c r="C21" s="188">
        <v>1.8006165009216726</v>
      </c>
      <c r="D21" s="188">
        <v>64.297668504745673</v>
      </c>
      <c r="E21" s="196">
        <v>61.2</v>
      </c>
      <c r="F21" s="196">
        <v>66.099999999999994</v>
      </c>
      <c r="G21" s="188">
        <v>17.893885330384776</v>
      </c>
      <c r="H21" s="196">
        <v>16.8</v>
      </c>
      <c r="I21" s="196">
        <v>20.6</v>
      </c>
      <c r="J21" s="188">
        <v>8.8522318706618819</v>
      </c>
      <c r="K21" s="196">
        <v>8.1</v>
      </c>
      <c r="L21" s="196">
        <v>10.199999999999999</v>
      </c>
      <c r="M21" s="189">
        <v>0</v>
      </c>
      <c r="N21" s="188">
        <v>6.8214713000514635</v>
      </c>
      <c r="O21" s="196">
        <v>6.2</v>
      </c>
      <c r="P21" s="196">
        <v>7.1</v>
      </c>
      <c r="Q21" s="47">
        <v>110.79093020141561</v>
      </c>
      <c r="R21" s="196">
        <v>109.1</v>
      </c>
      <c r="S21" s="196">
        <v>115.6</v>
      </c>
    </row>
    <row r="22" spans="1:29" x14ac:dyDescent="0.25">
      <c r="A22" s="45">
        <v>2</v>
      </c>
      <c r="B22" s="188">
        <v>3.8578211665273336</v>
      </c>
      <c r="C22" s="188">
        <v>1.8056449472584211</v>
      </c>
      <c r="D22" s="188">
        <v>64.930412731430891</v>
      </c>
      <c r="E22" s="196">
        <v>61.2</v>
      </c>
      <c r="F22" s="196">
        <v>66.7</v>
      </c>
      <c r="G22" s="188">
        <v>17.660259249919115</v>
      </c>
      <c r="H22" s="196">
        <v>16.600000000000001</v>
      </c>
      <c r="I22" s="196">
        <v>21</v>
      </c>
      <c r="J22" s="188">
        <v>8.331102138257453</v>
      </c>
      <c r="K22" s="196">
        <v>7.3</v>
      </c>
      <c r="L22" s="196">
        <v>9.1</v>
      </c>
      <c r="M22" s="189">
        <v>0</v>
      </c>
      <c r="N22" s="188">
        <v>6.8090548011869183</v>
      </c>
      <c r="O22" s="196">
        <v>6.1</v>
      </c>
      <c r="P22" s="196">
        <v>7.1</v>
      </c>
      <c r="Q22" s="47">
        <v>109.56540770775806</v>
      </c>
      <c r="R22" s="196">
        <v>108.1</v>
      </c>
      <c r="S22" s="196">
        <v>115.1</v>
      </c>
    </row>
    <row r="23" spans="1:29" x14ac:dyDescent="0.25">
      <c r="A23" s="45" t="s">
        <v>105</v>
      </c>
      <c r="B23" s="188">
        <v>3.6849909035698429</v>
      </c>
      <c r="C23" s="188">
        <v>2.0020024255931266</v>
      </c>
      <c r="D23" s="188">
        <v>65.254831714228402</v>
      </c>
      <c r="E23" s="196">
        <v>62.4</v>
      </c>
      <c r="F23" s="196">
        <v>66.8</v>
      </c>
      <c r="G23" s="188">
        <v>17.235544063839129</v>
      </c>
      <c r="H23" s="196">
        <v>16.3</v>
      </c>
      <c r="I23" s="196">
        <v>19.899999999999999</v>
      </c>
      <c r="J23" s="188">
        <v>8.3079733136092884</v>
      </c>
      <c r="K23" s="196">
        <v>6.9</v>
      </c>
      <c r="L23" s="196">
        <v>8.9</v>
      </c>
      <c r="M23" s="189">
        <v>0</v>
      </c>
      <c r="N23" s="188">
        <v>6.9024895767553991</v>
      </c>
      <c r="O23" s="196">
        <v>6.2</v>
      </c>
      <c r="P23" s="196">
        <v>7.2</v>
      </c>
      <c r="Q23" s="98">
        <v>109.06477615827322</v>
      </c>
      <c r="R23" s="196">
        <v>108</v>
      </c>
      <c r="S23" s="196">
        <v>113.5</v>
      </c>
    </row>
    <row r="24" spans="1:29" x14ac:dyDescent="0.25">
      <c r="A24" s="45">
        <v>5</v>
      </c>
      <c r="B24" s="188">
        <v>3.909102639599519</v>
      </c>
      <c r="C24" s="188">
        <v>1.7195869090514102</v>
      </c>
      <c r="D24" s="188">
        <v>64.194454909777789</v>
      </c>
      <c r="E24" s="196">
        <v>60</v>
      </c>
      <c r="F24" s="196">
        <v>67.3</v>
      </c>
      <c r="G24" s="188">
        <v>17.750807730799934</v>
      </c>
      <c r="H24" s="196">
        <v>16.899999999999999</v>
      </c>
      <c r="I24" s="196">
        <v>20.6</v>
      </c>
      <c r="J24" s="188">
        <v>8.9731848538648329</v>
      </c>
      <c r="K24" s="196">
        <v>7</v>
      </c>
      <c r="L24" s="196">
        <v>10.5</v>
      </c>
      <c r="M24" s="189">
        <v>0</v>
      </c>
      <c r="N24" s="188">
        <v>6.7873543640720628</v>
      </c>
      <c r="O24" s="196">
        <v>6.1</v>
      </c>
      <c r="P24" s="196">
        <v>7</v>
      </c>
      <c r="Q24" s="47">
        <v>110.80047024839195</v>
      </c>
      <c r="R24" s="196">
        <v>107.2</v>
      </c>
      <c r="S24" s="196">
        <v>116</v>
      </c>
    </row>
    <row r="25" spans="1:29" x14ac:dyDescent="0.25">
      <c r="A25" s="45">
        <v>6</v>
      </c>
      <c r="B25" s="188">
        <v>3.9107776020629763</v>
      </c>
      <c r="C25" s="188">
        <v>1.8104792892226498</v>
      </c>
      <c r="D25" s="188">
        <v>64.889380737565403</v>
      </c>
      <c r="E25" s="196">
        <v>60.7</v>
      </c>
      <c r="F25" s="196">
        <v>67.7</v>
      </c>
      <c r="G25" s="188">
        <v>17.367681341875091</v>
      </c>
      <c r="H25" s="196">
        <v>16.399999999999999</v>
      </c>
      <c r="I25" s="196">
        <v>20.399999999999999</v>
      </c>
      <c r="J25" s="188">
        <v>8.5171966132215715</v>
      </c>
      <c r="K25" s="196">
        <v>6.4</v>
      </c>
      <c r="L25" s="196">
        <v>10.1</v>
      </c>
      <c r="M25" s="189">
        <v>0</v>
      </c>
      <c r="N25" s="188">
        <v>6.915212927304669</v>
      </c>
      <c r="O25" s="196">
        <v>6.3</v>
      </c>
      <c r="P25" s="196">
        <v>7.3</v>
      </c>
      <c r="Q25" s="91">
        <v>109.52686637914914</v>
      </c>
      <c r="R25" s="196">
        <v>107</v>
      </c>
      <c r="S25" s="196">
        <v>116.6</v>
      </c>
    </row>
    <row r="26" spans="1:29" x14ac:dyDescent="0.25">
      <c r="A26" s="45">
        <v>7</v>
      </c>
      <c r="B26" s="188">
        <v>3.8424832512898699</v>
      </c>
      <c r="C26" s="188">
        <v>1.8851870355185514</v>
      </c>
      <c r="D26" s="188">
        <v>64.867182355060891</v>
      </c>
      <c r="E26" s="196">
        <v>59.8</v>
      </c>
      <c r="F26" s="196">
        <v>67</v>
      </c>
      <c r="G26" s="188">
        <v>17.604119208038242</v>
      </c>
      <c r="H26" s="196">
        <v>16.8</v>
      </c>
      <c r="I26" s="196">
        <v>20.5</v>
      </c>
      <c r="J26" s="188">
        <v>8.4294895676937092</v>
      </c>
      <c r="K26" s="196">
        <v>7.1</v>
      </c>
      <c r="L26" s="196">
        <v>10.3</v>
      </c>
      <c r="M26" s="189">
        <v>0</v>
      </c>
      <c r="N26" s="188">
        <v>6.8935327276029632</v>
      </c>
      <c r="O26" s="196">
        <v>6.4</v>
      </c>
      <c r="P26" s="196">
        <v>7.1</v>
      </c>
      <c r="Q26" s="91">
        <v>109.66030681234486</v>
      </c>
      <c r="R26" s="196">
        <v>106.9</v>
      </c>
      <c r="S26" s="196">
        <v>115.3</v>
      </c>
    </row>
    <row r="27" spans="1:29" x14ac:dyDescent="0.25">
      <c r="A27" s="45">
        <v>8</v>
      </c>
      <c r="B27" s="188">
        <v>3.6784529686794949</v>
      </c>
      <c r="C27" s="188">
        <v>1.9136110918971332</v>
      </c>
      <c r="D27" s="188">
        <v>65.568261543308751</v>
      </c>
      <c r="E27" s="196">
        <v>61.9</v>
      </c>
      <c r="F27" s="196">
        <v>67</v>
      </c>
      <c r="G27" s="188">
        <v>16.787496178856486</v>
      </c>
      <c r="H27" s="196">
        <v>16.399999999999999</v>
      </c>
      <c r="I27" s="196">
        <v>18.899999999999999</v>
      </c>
      <c r="J27" s="188">
        <v>8.6171783791405243</v>
      </c>
      <c r="K27" s="196">
        <v>7.5</v>
      </c>
      <c r="L27" s="196">
        <v>10.3</v>
      </c>
      <c r="M27" s="189">
        <v>0</v>
      </c>
      <c r="N27" s="188">
        <v>6.7659533073748577</v>
      </c>
      <c r="O27" s="196">
        <v>6.1</v>
      </c>
      <c r="P27" s="196">
        <v>7</v>
      </c>
      <c r="Q27" s="91">
        <v>109.34452803818891</v>
      </c>
      <c r="R27" s="196">
        <v>107.4</v>
      </c>
      <c r="S27" s="196">
        <v>114.1</v>
      </c>
    </row>
    <row r="28" spans="1:29" x14ac:dyDescent="0.25">
      <c r="A28" s="45">
        <v>9</v>
      </c>
      <c r="B28" s="188">
        <v>3.9400750782294809</v>
      </c>
      <c r="C28" s="188">
        <v>1.6752529641596221</v>
      </c>
      <c r="D28" s="188">
        <v>63.720821844914362</v>
      </c>
      <c r="E28" s="196">
        <v>60</v>
      </c>
      <c r="F28" s="196">
        <v>66.599999999999994</v>
      </c>
      <c r="G28" s="188">
        <v>17.67093071222666</v>
      </c>
      <c r="H28" s="196">
        <v>16.3</v>
      </c>
      <c r="I28" s="196">
        <v>20.5</v>
      </c>
      <c r="J28" s="188">
        <v>9.4319523134008509</v>
      </c>
      <c r="K28" s="196">
        <v>8</v>
      </c>
      <c r="L28" s="196">
        <v>10.7</v>
      </c>
      <c r="M28" s="198">
        <v>1.3478647656855495E-2</v>
      </c>
      <c r="N28" s="188">
        <v>6.7660094220112494</v>
      </c>
      <c r="O28" s="196">
        <v>6.3</v>
      </c>
      <c r="P28" s="196">
        <v>7</v>
      </c>
      <c r="Q28" s="91">
        <v>111.50447390797012</v>
      </c>
      <c r="R28" s="196">
        <v>107.9</v>
      </c>
      <c r="S28" s="196">
        <v>116.7</v>
      </c>
    </row>
    <row r="29" spans="1:29" x14ac:dyDescent="0.25">
      <c r="A29" s="45">
        <v>10</v>
      </c>
      <c r="B29" s="188">
        <v>3.9068063728788651</v>
      </c>
      <c r="C29" s="188">
        <v>1.6900603960087137</v>
      </c>
      <c r="D29" s="188">
        <v>64.099763446739004</v>
      </c>
      <c r="E29" s="196">
        <v>60.8</v>
      </c>
      <c r="F29" s="196">
        <v>67</v>
      </c>
      <c r="G29" s="188">
        <v>17.441578042039048</v>
      </c>
      <c r="H29" s="196">
        <v>16.3</v>
      </c>
      <c r="I29" s="196">
        <v>20.2</v>
      </c>
      <c r="J29" s="188">
        <v>9.4047698815014087</v>
      </c>
      <c r="K29" s="196">
        <v>7.9</v>
      </c>
      <c r="L29" s="196">
        <v>10.7</v>
      </c>
      <c r="M29" s="198">
        <v>0</v>
      </c>
      <c r="N29" s="188">
        <v>6.7255704814924426</v>
      </c>
      <c r="O29" s="196">
        <v>6.3</v>
      </c>
      <c r="P29" s="196">
        <v>7</v>
      </c>
      <c r="Q29" s="91">
        <v>111.31416277876269</v>
      </c>
      <c r="R29" s="196">
        <v>108.6</v>
      </c>
      <c r="S29" s="196">
        <v>114.4</v>
      </c>
    </row>
    <row r="30" spans="1:29" x14ac:dyDescent="0.25">
      <c r="A30" s="45">
        <v>11</v>
      </c>
      <c r="B30" s="188">
        <v>3.7832106946968951</v>
      </c>
      <c r="C30" s="188">
        <v>1.7454356788924994</v>
      </c>
      <c r="D30" s="188">
        <v>64.745516300801128</v>
      </c>
      <c r="E30" s="196">
        <v>58.8</v>
      </c>
      <c r="F30" s="196">
        <v>68.2</v>
      </c>
      <c r="G30" s="188">
        <v>17.332385462668512</v>
      </c>
      <c r="H30" s="196">
        <v>16.399999999999999</v>
      </c>
      <c r="I30" s="196">
        <v>21</v>
      </c>
      <c r="J30" s="188">
        <v>8.9305711473667913</v>
      </c>
      <c r="K30" s="196">
        <v>6.9</v>
      </c>
      <c r="L30" s="196">
        <v>11.7</v>
      </c>
      <c r="M30" s="189">
        <v>1.4273766447470547E-2</v>
      </c>
      <c r="N30" s="188">
        <v>6.6785347320572921</v>
      </c>
      <c r="O30" s="196">
        <v>6.2</v>
      </c>
      <c r="P30" s="196">
        <v>7</v>
      </c>
      <c r="Q30" s="91">
        <v>110.45419499154417</v>
      </c>
      <c r="R30" s="196">
        <v>106.5</v>
      </c>
      <c r="S30" s="196">
        <v>118.2</v>
      </c>
    </row>
    <row r="31" spans="1:29" x14ac:dyDescent="0.25">
      <c r="A31" s="45">
        <v>12</v>
      </c>
      <c r="B31" s="188">
        <v>3.7306803424773411</v>
      </c>
      <c r="C31" s="188">
        <v>1.8781012397962333</v>
      </c>
      <c r="D31" s="188">
        <v>65.558552156526218</v>
      </c>
      <c r="E31" s="196">
        <v>62.1</v>
      </c>
      <c r="F31" s="196">
        <v>67.099999999999994</v>
      </c>
      <c r="G31" s="188">
        <v>17.003788741523948</v>
      </c>
      <c r="H31" s="196">
        <v>16.3</v>
      </c>
      <c r="I31" s="196">
        <v>19.5</v>
      </c>
      <c r="J31" s="188">
        <v>8.3616205841854168</v>
      </c>
      <c r="K31" s="196">
        <v>7.6</v>
      </c>
      <c r="L31" s="196">
        <v>10.1</v>
      </c>
      <c r="M31" s="198">
        <v>0</v>
      </c>
      <c r="N31" s="188">
        <v>6.8023542662341612</v>
      </c>
      <c r="O31" s="196">
        <v>6.2</v>
      </c>
      <c r="P31" s="196">
        <v>7.2</v>
      </c>
      <c r="Q31" s="91">
        <v>109.05196998025039</v>
      </c>
      <c r="R31" s="196">
        <v>107.1</v>
      </c>
      <c r="S31" s="196">
        <v>114.1</v>
      </c>
    </row>
    <row r="32" spans="1:29" x14ac:dyDescent="0.25">
      <c r="A32" s="45">
        <v>13</v>
      </c>
      <c r="B32" s="188">
        <v>3.8387605226224366</v>
      </c>
      <c r="C32" s="188">
        <v>1.8151829389357308</v>
      </c>
      <c r="D32" s="188">
        <v>65.323914993369357</v>
      </c>
      <c r="E32" s="196">
        <v>59.1</v>
      </c>
      <c r="F32" s="196">
        <v>67.8</v>
      </c>
      <c r="G32" s="188">
        <v>17.300453329618716</v>
      </c>
      <c r="H32" s="196">
        <v>16.2</v>
      </c>
      <c r="I32" s="196">
        <v>20.5</v>
      </c>
      <c r="J32" s="188">
        <v>8.2668633845442265</v>
      </c>
      <c r="K32" s="196">
        <v>6.7</v>
      </c>
      <c r="L32" s="196">
        <v>11.6</v>
      </c>
      <c r="M32" s="198">
        <v>0</v>
      </c>
      <c r="N32" s="188">
        <v>6.8110516200454851</v>
      </c>
      <c r="O32" s="196">
        <v>6</v>
      </c>
      <c r="P32" s="196">
        <v>7.1</v>
      </c>
      <c r="Q32" s="91">
        <v>109.11908228076931</v>
      </c>
      <c r="R32" s="196">
        <v>106.2</v>
      </c>
      <c r="S32" s="196">
        <v>117.6</v>
      </c>
    </row>
    <row r="33" spans="1:204" x14ac:dyDescent="0.25">
      <c r="A33" s="45">
        <v>14</v>
      </c>
      <c r="B33" s="188">
        <v>4.0173342704951454</v>
      </c>
      <c r="C33" s="188">
        <v>1.5476593984261728</v>
      </c>
      <c r="D33" s="188">
        <v>63.119055211890647</v>
      </c>
      <c r="E33" s="196">
        <v>58.3</v>
      </c>
      <c r="F33" s="196">
        <v>67.099999999999994</v>
      </c>
      <c r="G33" s="188">
        <v>18.387306804338266</v>
      </c>
      <c r="H33" s="196">
        <v>16.5</v>
      </c>
      <c r="I33" s="196">
        <v>21</v>
      </c>
      <c r="J33" s="188">
        <v>9.4017463404559631</v>
      </c>
      <c r="K33" s="196">
        <v>7.3</v>
      </c>
      <c r="L33" s="196">
        <v>12.3</v>
      </c>
      <c r="M33" s="198">
        <v>1.7281867750560138E-2</v>
      </c>
      <c r="N33" s="188">
        <v>6.6497479223919873</v>
      </c>
      <c r="O33" s="196">
        <v>6</v>
      </c>
      <c r="P33" s="196">
        <v>7</v>
      </c>
      <c r="Q33" s="91">
        <v>112.15087545090037</v>
      </c>
      <c r="R33" s="196">
        <v>108</v>
      </c>
      <c r="S33" s="196">
        <v>119.6</v>
      </c>
    </row>
    <row r="34" spans="1:204" x14ac:dyDescent="0.25">
      <c r="A34" s="45">
        <v>15</v>
      </c>
      <c r="B34" s="188">
        <v>3.8813772816174401</v>
      </c>
      <c r="C34" s="188">
        <v>1.5577262655605981</v>
      </c>
      <c r="D34" s="188">
        <v>63.256517626687781</v>
      </c>
      <c r="E34" s="196">
        <v>57.9</v>
      </c>
      <c r="F34" s="196">
        <v>66.8</v>
      </c>
      <c r="G34" s="188">
        <v>18.295845808395022</v>
      </c>
      <c r="H34" s="196">
        <v>16.899999999999999</v>
      </c>
      <c r="I34" s="196">
        <v>21.8</v>
      </c>
      <c r="J34" s="188">
        <v>9.5597093275667611</v>
      </c>
      <c r="K34" s="196">
        <v>6.5</v>
      </c>
      <c r="L34" s="196">
        <v>12.3</v>
      </c>
      <c r="M34" s="198">
        <v>0</v>
      </c>
      <c r="N34" s="188">
        <v>6.528126705346164</v>
      </c>
      <c r="O34" s="196">
        <v>6.3</v>
      </c>
      <c r="P34" s="196">
        <v>7.2</v>
      </c>
      <c r="Q34" s="91">
        <v>112.51089696882664</v>
      </c>
      <c r="R34" s="196">
        <v>107.2</v>
      </c>
      <c r="S34" s="196">
        <v>119.6</v>
      </c>
    </row>
    <row r="35" spans="1:204" x14ac:dyDescent="0.25">
      <c r="A35" s="45">
        <v>16</v>
      </c>
      <c r="B35" s="188">
        <v>3.8091850296026273</v>
      </c>
      <c r="C35" s="188">
        <v>1.615656566441936</v>
      </c>
      <c r="D35" s="188">
        <v>63.479488919894969</v>
      </c>
      <c r="E35" s="196">
        <v>59.3</v>
      </c>
      <c r="F35" s="196">
        <v>66.099999999999994</v>
      </c>
      <c r="G35" s="188">
        <v>18.072389524505564</v>
      </c>
      <c r="H35" s="196">
        <v>16.600000000000001</v>
      </c>
      <c r="I35" s="196">
        <v>21</v>
      </c>
      <c r="J35" s="188">
        <v>9.5328418538356487</v>
      </c>
      <c r="K35" s="196">
        <v>8.1999999999999993</v>
      </c>
      <c r="L35" s="196">
        <v>11.6</v>
      </c>
      <c r="M35" s="198">
        <v>0</v>
      </c>
      <c r="N35" s="188">
        <v>6.5263046986220257</v>
      </c>
      <c r="O35" s="196">
        <v>6.1</v>
      </c>
      <c r="P35" s="196">
        <v>7.1</v>
      </c>
      <c r="Q35" s="91">
        <v>112.26069008190498</v>
      </c>
      <c r="R35" s="196">
        <v>108.9</v>
      </c>
      <c r="S35" s="196">
        <v>117.8</v>
      </c>
    </row>
    <row r="36" spans="1:204" x14ac:dyDescent="0.25">
      <c r="A36" s="45">
        <v>17</v>
      </c>
      <c r="B36" s="188">
        <v>3.7486137993014683</v>
      </c>
      <c r="C36" s="188">
        <v>1.7445989477330794</v>
      </c>
      <c r="D36" s="188">
        <v>65.442588560255118</v>
      </c>
      <c r="E36" s="196">
        <v>61.5</v>
      </c>
      <c r="F36" s="196">
        <v>67.099999999999994</v>
      </c>
      <c r="G36" s="188">
        <v>16.72168612461185</v>
      </c>
      <c r="H36" s="196">
        <v>16.600000000000001</v>
      </c>
      <c r="I36" s="196">
        <v>20</v>
      </c>
      <c r="J36" s="188">
        <v>8.9012881011917511</v>
      </c>
      <c r="K36" s="196">
        <v>7.5</v>
      </c>
      <c r="L36" s="196">
        <v>9.9</v>
      </c>
      <c r="M36" s="189">
        <v>0</v>
      </c>
      <c r="N36" s="188">
        <v>6.6195212849846303</v>
      </c>
      <c r="O36" s="196">
        <v>6.1</v>
      </c>
      <c r="P36" s="196">
        <v>7.1</v>
      </c>
      <c r="Q36" s="91">
        <v>109.92001342178492</v>
      </c>
      <c r="R36" s="196">
        <v>107.3</v>
      </c>
      <c r="S36" s="196">
        <v>114.9</v>
      </c>
    </row>
    <row r="37" spans="1:204" s="48" customFormat="1" x14ac:dyDescent="0.25">
      <c r="A37" s="50" t="s">
        <v>12</v>
      </c>
      <c r="B37" s="190">
        <v>3.8671299844190421</v>
      </c>
      <c r="C37" s="190">
        <v>1.7258096333610378</v>
      </c>
      <c r="D37" s="190">
        <v>64.334628963169493</v>
      </c>
      <c r="E37" s="191">
        <v>57.9</v>
      </c>
      <c r="F37" s="191">
        <v>68.2</v>
      </c>
      <c r="G37" s="190">
        <v>17.64413585544354</v>
      </c>
      <c r="H37" s="191">
        <v>16.2</v>
      </c>
      <c r="I37" s="191">
        <v>21.8</v>
      </c>
      <c r="J37" s="190">
        <v>8.9627530757021958</v>
      </c>
      <c r="K37" s="191">
        <v>6.4</v>
      </c>
      <c r="L37" s="191">
        <v>12.3</v>
      </c>
      <c r="M37" s="197">
        <v>3.7577844635948462E-3</v>
      </c>
      <c r="N37" s="190">
        <v>6.7350258356481012</v>
      </c>
      <c r="O37" s="191">
        <v>6</v>
      </c>
      <c r="P37" s="191">
        <v>7.3</v>
      </c>
      <c r="Q37" s="91">
        <v>110.71660076096538</v>
      </c>
      <c r="R37" s="191">
        <v>106.2</v>
      </c>
      <c r="S37" s="191">
        <v>119.6</v>
      </c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</row>
    <row r="38" spans="1:204" x14ac:dyDescent="0.25">
      <c r="A38" s="45"/>
      <c r="B38" s="192"/>
      <c r="C38" s="192"/>
      <c r="D38" s="199"/>
      <c r="G38" s="199"/>
      <c r="J38" s="199"/>
      <c r="M38" s="200"/>
      <c r="N38" s="199"/>
      <c r="Q38" s="91"/>
    </row>
    <row r="39" spans="1:204" x14ac:dyDescent="0.25">
      <c r="A39" s="42" t="s">
        <v>108</v>
      </c>
      <c r="E39" s="193"/>
      <c r="F39" s="193"/>
      <c r="H39" s="193"/>
      <c r="I39" s="193"/>
      <c r="K39" s="193"/>
      <c r="L39" s="193"/>
      <c r="Q39" s="47"/>
    </row>
    <row r="40" spans="1:204" x14ac:dyDescent="0.25">
      <c r="A40" s="45">
        <v>1</v>
      </c>
      <c r="B40" s="188">
        <v>3.8132775715109353</v>
      </c>
      <c r="C40" s="188">
        <v>1.7426957257898834</v>
      </c>
      <c r="D40" s="188">
        <v>65.34067317066993</v>
      </c>
      <c r="E40" s="196">
        <v>64.2</v>
      </c>
      <c r="F40" s="196">
        <v>66.7</v>
      </c>
      <c r="G40" s="188">
        <v>17.101534124474959</v>
      </c>
      <c r="H40" s="196">
        <v>16.399999999999999</v>
      </c>
      <c r="I40" s="196">
        <v>18.8</v>
      </c>
      <c r="J40" s="188">
        <v>8.5737947235199279</v>
      </c>
      <c r="K40" s="196">
        <v>8.1999999999999993</v>
      </c>
      <c r="L40" s="196">
        <v>9.1</v>
      </c>
      <c r="M40" s="189">
        <v>0</v>
      </c>
      <c r="N40" s="188">
        <v>6.6794073705493027</v>
      </c>
      <c r="O40" s="196">
        <v>6.1</v>
      </c>
      <c r="P40" s="196">
        <v>6.8</v>
      </c>
      <c r="Q40" s="102">
        <v>109.61021454347694</v>
      </c>
      <c r="R40" s="196">
        <v>108.7</v>
      </c>
      <c r="S40" s="196">
        <v>111.8</v>
      </c>
    </row>
    <row r="41" spans="1:204" x14ac:dyDescent="0.25">
      <c r="A41" s="45">
        <v>2</v>
      </c>
      <c r="B41" s="188">
        <v>3.8979475898870075</v>
      </c>
      <c r="C41" s="188">
        <v>1.755138838898368</v>
      </c>
      <c r="D41" s="188">
        <v>64.337531436881704</v>
      </c>
      <c r="E41" s="196">
        <v>60.4</v>
      </c>
      <c r="F41" s="196">
        <v>66.8</v>
      </c>
      <c r="G41" s="188">
        <v>17.857180825188212</v>
      </c>
      <c r="H41" s="196">
        <v>16.2</v>
      </c>
      <c r="I41" s="196">
        <v>20.3</v>
      </c>
      <c r="J41" s="188">
        <v>8.6872562770454422</v>
      </c>
      <c r="K41" s="196">
        <v>7.2</v>
      </c>
      <c r="L41" s="196">
        <v>11.2</v>
      </c>
      <c r="M41" s="189">
        <v>0</v>
      </c>
      <c r="N41" s="188">
        <v>6.8161124510253988</v>
      </c>
      <c r="O41" s="196">
        <v>6.2</v>
      </c>
      <c r="P41" s="196">
        <v>7.2</v>
      </c>
      <c r="Q41" s="91">
        <v>110.37272955021723</v>
      </c>
      <c r="R41" s="196">
        <v>107.4</v>
      </c>
      <c r="S41" s="196">
        <v>116.4</v>
      </c>
    </row>
    <row r="42" spans="1:204" x14ac:dyDescent="0.25">
      <c r="A42" s="45">
        <v>3</v>
      </c>
      <c r="B42" s="188">
        <v>3.9681900618811725</v>
      </c>
      <c r="C42" s="188">
        <v>1.6675213558437996</v>
      </c>
      <c r="D42" s="188">
        <v>63.905736825446212</v>
      </c>
      <c r="E42" s="196">
        <v>58.5</v>
      </c>
      <c r="F42" s="196">
        <v>66.400000000000006</v>
      </c>
      <c r="G42" s="188">
        <v>17.920966492846532</v>
      </c>
      <c r="H42" s="196">
        <v>16.600000000000001</v>
      </c>
      <c r="I42" s="196">
        <v>20.7</v>
      </c>
      <c r="J42" s="188">
        <v>9.1532380645903206</v>
      </c>
      <c r="K42" s="196">
        <v>7.5</v>
      </c>
      <c r="L42" s="196">
        <v>12</v>
      </c>
      <c r="M42" s="189">
        <v>0</v>
      </c>
      <c r="N42" s="188">
        <v>6.7161888710400817</v>
      </c>
      <c r="O42" s="196">
        <v>6</v>
      </c>
      <c r="P42" s="196">
        <v>7.2</v>
      </c>
      <c r="Q42" s="47">
        <v>111.2960825862622</v>
      </c>
      <c r="R42" s="196">
        <v>107</v>
      </c>
      <c r="S42" s="196">
        <v>118.8</v>
      </c>
    </row>
    <row r="43" spans="1:204" x14ac:dyDescent="0.25">
      <c r="A43" s="45">
        <v>4</v>
      </c>
      <c r="B43" s="188">
        <v>3.7729045280830773</v>
      </c>
      <c r="C43" s="188">
        <v>1.6612769133817276</v>
      </c>
      <c r="D43" s="188">
        <v>64.329582087345642</v>
      </c>
      <c r="E43" s="196">
        <v>59.8</v>
      </c>
      <c r="F43" s="196">
        <v>68.3</v>
      </c>
      <c r="G43" s="188">
        <v>17.674917574335154</v>
      </c>
      <c r="H43" s="196">
        <v>16.5</v>
      </c>
      <c r="I43" s="196">
        <v>20.5</v>
      </c>
      <c r="J43" s="188">
        <v>9.1629015985701425</v>
      </c>
      <c r="K43" s="196">
        <v>6.8</v>
      </c>
      <c r="L43" s="196">
        <v>11.4</v>
      </c>
      <c r="M43" s="189">
        <v>0</v>
      </c>
      <c r="N43" s="188">
        <v>6.5240173426919359</v>
      </c>
      <c r="O43" s="196">
        <v>5.9</v>
      </c>
      <c r="P43" s="196">
        <v>7.2</v>
      </c>
      <c r="Q43" s="47">
        <v>111.29604592521021</v>
      </c>
      <c r="R43" s="196">
        <v>106.8</v>
      </c>
      <c r="S43" s="196">
        <v>116.8</v>
      </c>
    </row>
    <row r="44" spans="1:204" x14ac:dyDescent="0.25">
      <c r="A44" s="45">
        <v>5</v>
      </c>
      <c r="B44" s="188">
        <v>3.939624954191872</v>
      </c>
      <c r="C44" s="188">
        <v>1.5663723269843397</v>
      </c>
      <c r="D44" s="188">
        <v>63.580257506608959</v>
      </c>
      <c r="E44" s="196">
        <v>56.9</v>
      </c>
      <c r="F44" s="196">
        <v>66.7</v>
      </c>
      <c r="G44" s="188">
        <v>17.983568182237331</v>
      </c>
      <c r="H44" s="196">
        <v>16.899999999999999</v>
      </c>
      <c r="I44" s="196">
        <v>22</v>
      </c>
      <c r="J44" s="188">
        <v>9.617856364151006</v>
      </c>
      <c r="K44" s="196">
        <v>7.6</v>
      </c>
      <c r="L44" s="196">
        <v>12.3</v>
      </c>
      <c r="M44" s="189">
        <v>0</v>
      </c>
      <c r="N44" s="188">
        <v>6.5576371715722104</v>
      </c>
      <c r="O44" s="196">
        <v>6.1</v>
      </c>
      <c r="P44" s="196">
        <v>7.1</v>
      </c>
      <c r="Q44" s="91">
        <v>112.3443894288753</v>
      </c>
      <c r="R44" s="196">
        <v>108.8</v>
      </c>
      <c r="S44" s="196">
        <v>119.7</v>
      </c>
    </row>
    <row r="45" spans="1:204" x14ac:dyDescent="0.25">
      <c r="A45" s="45">
        <v>6</v>
      </c>
      <c r="B45" s="188">
        <v>3.8082450871256972</v>
      </c>
      <c r="C45" s="188">
        <v>1.639494195703235</v>
      </c>
      <c r="D45" s="188">
        <v>64.47110634966684</v>
      </c>
      <c r="E45" s="196">
        <v>60</v>
      </c>
      <c r="F45" s="196">
        <v>67.2</v>
      </c>
      <c r="G45" s="188">
        <v>17.325722816579695</v>
      </c>
      <c r="H45" s="196">
        <v>16.600000000000001</v>
      </c>
      <c r="I45" s="196">
        <v>20.399999999999999</v>
      </c>
      <c r="J45" s="188">
        <v>9.5146130103733491</v>
      </c>
      <c r="K45" s="196">
        <v>7.5</v>
      </c>
      <c r="L45" s="196">
        <v>10.9</v>
      </c>
      <c r="M45" s="189">
        <v>0</v>
      </c>
      <c r="N45" s="188">
        <v>6.4749361028741648</v>
      </c>
      <c r="O45" s="196">
        <v>6.2</v>
      </c>
      <c r="P45" s="196">
        <v>6.8</v>
      </c>
      <c r="Q45" s="37">
        <v>111.66016672446163</v>
      </c>
      <c r="R45" s="196">
        <v>108.2</v>
      </c>
      <c r="S45" s="196">
        <v>117.2</v>
      </c>
    </row>
    <row r="46" spans="1:204" x14ac:dyDescent="0.25">
      <c r="A46" s="45">
        <v>7</v>
      </c>
      <c r="B46" s="188">
        <v>3.8698152483014026</v>
      </c>
      <c r="C46" s="188">
        <v>1.6538617459709213</v>
      </c>
      <c r="D46" s="188">
        <v>64.092792862013496</v>
      </c>
      <c r="E46" s="196">
        <v>57.8</v>
      </c>
      <c r="F46" s="196">
        <v>67.3</v>
      </c>
      <c r="G46" s="188">
        <v>17.707682516745116</v>
      </c>
      <c r="H46" s="196">
        <v>16.5</v>
      </c>
      <c r="I46" s="196">
        <v>21.2</v>
      </c>
      <c r="J46" s="188">
        <v>9.3505775633283328</v>
      </c>
      <c r="K46" s="196">
        <v>7.1</v>
      </c>
      <c r="L46" s="196">
        <v>12</v>
      </c>
      <c r="M46" s="189">
        <v>1.3005738434845563E-2</v>
      </c>
      <c r="N46" s="188">
        <v>6.5474124669670664</v>
      </c>
      <c r="O46" s="196">
        <v>6</v>
      </c>
      <c r="P46" s="196">
        <v>6.9</v>
      </c>
      <c r="Q46" s="91">
        <v>111.57651851677574</v>
      </c>
      <c r="R46" s="196">
        <v>107.9</v>
      </c>
      <c r="S46" s="196">
        <v>118.8</v>
      </c>
    </row>
    <row r="47" spans="1:204" s="48" customFormat="1" x14ac:dyDescent="0.25">
      <c r="A47" s="233" t="s">
        <v>116</v>
      </c>
      <c r="B47" s="188">
        <v>3.8360339892215012</v>
      </c>
      <c r="C47" s="188">
        <v>1.6812579722493508</v>
      </c>
      <c r="D47" s="188">
        <v>64.300485751841563</v>
      </c>
      <c r="E47" s="196">
        <v>62.5</v>
      </c>
      <c r="F47" s="196">
        <v>65</v>
      </c>
      <c r="G47" s="188">
        <v>17.904274619728049</v>
      </c>
      <c r="H47" s="196">
        <v>18</v>
      </c>
      <c r="I47" s="196">
        <v>19.100000000000001</v>
      </c>
      <c r="J47" s="188">
        <v>8.9050850107411641</v>
      </c>
      <c r="K47" s="196">
        <v>8</v>
      </c>
      <c r="L47" s="196">
        <v>9.8000000000000007</v>
      </c>
      <c r="M47" s="189">
        <v>0</v>
      </c>
      <c r="N47" s="188">
        <v>6.6000027471306693</v>
      </c>
      <c r="O47" s="196">
        <v>6</v>
      </c>
      <c r="P47" s="196">
        <v>6.9</v>
      </c>
      <c r="Q47" s="91">
        <v>110.99019655521394</v>
      </c>
      <c r="R47" s="196">
        <v>109.5</v>
      </c>
      <c r="S47" s="196">
        <v>112.5</v>
      </c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</row>
    <row r="48" spans="1:204" s="48" customFormat="1" x14ac:dyDescent="0.25">
      <c r="A48" s="50" t="s">
        <v>115</v>
      </c>
      <c r="B48" s="190">
        <v>3.8533545263619833</v>
      </c>
      <c r="C48" s="190">
        <v>1.6622944236945814</v>
      </c>
      <c r="D48" s="190">
        <v>64.195825706153201</v>
      </c>
      <c r="E48" s="191">
        <v>56.9</v>
      </c>
      <c r="F48" s="191">
        <v>68.3</v>
      </c>
      <c r="G48" s="190">
        <v>17.717404272151867</v>
      </c>
      <c r="H48" s="191">
        <v>16.2</v>
      </c>
      <c r="I48" s="191">
        <v>22</v>
      </c>
      <c r="J48" s="190">
        <v>9.2063415362643699</v>
      </c>
      <c r="K48" s="191">
        <v>6.8</v>
      </c>
      <c r="L48" s="191">
        <v>12.3</v>
      </c>
      <c r="M48" s="197">
        <v>2.7185219333962151E-3</v>
      </c>
      <c r="N48" s="190">
        <v>6.5913203200629074</v>
      </c>
      <c r="O48" s="191">
        <v>5.9</v>
      </c>
      <c r="P48" s="191">
        <v>7.2</v>
      </c>
      <c r="Q48" s="91">
        <v>111.33960163771789</v>
      </c>
      <c r="R48" s="191">
        <v>106.8</v>
      </c>
      <c r="S48" s="191">
        <v>119.7</v>
      </c>
    </row>
    <row r="49" spans="1:19" s="48" customFormat="1" x14ac:dyDescent="0.25">
      <c r="A49" s="50"/>
      <c r="B49" s="190"/>
      <c r="C49" s="190"/>
      <c r="D49" s="190"/>
      <c r="E49" s="191"/>
      <c r="F49" s="191"/>
      <c r="G49" s="190"/>
      <c r="H49" s="191"/>
      <c r="I49" s="191"/>
      <c r="J49" s="190"/>
      <c r="K49" s="191"/>
      <c r="L49" s="191"/>
      <c r="M49" s="197"/>
      <c r="N49" s="190"/>
      <c r="O49" s="191"/>
      <c r="P49" s="191"/>
      <c r="Q49" s="91"/>
      <c r="R49" s="191"/>
      <c r="S49" s="191"/>
    </row>
    <row r="50" spans="1:19" x14ac:dyDescent="0.25">
      <c r="A50" s="55"/>
      <c r="B50" s="194"/>
      <c r="C50" s="194"/>
      <c r="D50" s="194"/>
      <c r="G50" s="194"/>
      <c r="J50" s="194"/>
      <c r="M50" s="201"/>
      <c r="N50" s="194"/>
      <c r="Q50" s="91"/>
      <c r="R50" s="103"/>
      <c r="S50" s="103"/>
    </row>
    <row r="51" spans="1:19" s="173" customFormat="1" x14ac:dyDescent="0.25">
      <c r="A51" s="186" t="s">
        <v>74</v>
      </c>
      <c r="B51" s="195">
        <v>3.8652261001458563</v>
      </c>
      <c r="C51" s="195">
        <v>1.7027620786506557</v>
      </c>
      <c r="D51" s="195">
        <v>64.225607122415354</v>
      </c>
      <c r="E51" s="163">
        <v>56.9</v>
      </c>
      <c r="F51" s="163">
        <v>68.3</v>
      </c>
      <c r="G51" s="195">
        <v>17.729181922344939</v>
      </c>
      <c r="H51" s="163">
        <v>16.2</v>
      </c>
      <c r="I51" s="163">
        <v>22</v>
      </c>
      <c r="J51" s="195">
        <v>9.0377093069301271</v>
      </c>
      <c r="K51" s="163">
        <v>6.4</v>
      </c>
      <c r="L51" s="163">
        <v>12.8</v>
      </c>
      <c r="M51" s="202">
        <v>3.3594406495413955E-3</v>
      </c>
      <c r="N51" s="195">
        <v>6.6920339646637714</v>
      </c>
      <c r="O51" s="163">
        <v>5.9</v>
      </c>
      <c r="P51" s="163">
        <v>7.3</v>
      </c>
      <c r="Q51" s="187">
        <v>110.9609833152452</v>
      </c>
      <c r="R51" s="163">
        <v>106.2</v>
      </c>
      <c r="S51" s="163">
        <v>119.7</v>
      </c>
    </row>
    <row r="53" spans="1:19" s="54" customFormat="1" x14ac:dyDescent="0.25">
      <c r="A53" s="52"/>
      <c r="B53" s="44" t="s">
        <v>113</v>
      </c>
      <c r="C53" s="44"/>
      <c r="D53" s="44"/>
      <c r="E53" s="44"/>
      <c r="F53" s="44"/>
      <c r="G53" s="44"/>
      <c r="H53" s="44"/>
      <c r="I53" s="109"/>
      <c r="J53" s="109"/>
      <c r="K53" s="109"/>
      <c r="L53" s="109"/>
      <c r="M53" s="232"/>
      <c r="O53" s="53"/>
      <c r="P53" s="53"/>
      <c r="R53" s="53"/>
      <c r="S53" s="53"/>
    </row>
    <row r="54" spans="1:19" x14ac:dyDescent="0.25">
      <c r="M54" s="88"/>
      <c r="N54" s="89"/>
    </row>
    <row r="55" spans="1:19" x14ac:dyDescent="0.25">
      <c r="B55" s="44"/>
      <c r="C55" s="44"/>
      <c r="N55" s="38"/>
    </row>
    <row r="56" spans="1:19" x14ac:dyDescent="0.25">
      <c r="N56" s="38"/>
    </row>
    <row r="57" spans="1:19" x14ac:dyDescent="0.25">
      <c r="N57" s="90"/>
    </row>
    <row r="58" spans="1:19" x14ac:dyDescent="0.25">
      <c r="N58" s="90"/>
    </row>
  </sheetData>
  <mergeCells count="7">
    <mergeCell ref="B4:Q4"/>
    <mergeCell ref="R4:S4"/>
    <mergeCell ref="D3:F3"/>
    <mergeCell ref="G3:I3"/>
    <mergeCell ref="J3:L3"/>
    <mergeCell ref="N3:P3"/>
    <mergeCell ref="Q3:S3"/>
  </mergeCells>
  <conditionalFormatting sqref="J7:J15 J18 J21:J38 J40:J47 J50:J51">
    <cfRule type="cellIs" dxfId="1" priority="2" operator="greaterThan">
      <formula>10</formula>
    </cfRule>
  </conditionalFormatting>
  <conditionalFormatting sqref="N21:N36">
    <cfRule type="cellIs" dxfId="0" priority="1" operator="greaterThan">
      <formula>7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IV4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9.7109375" defaultRowHeight="12.75" x14ac:dyDescent="0.2"/>
  <cols>
    <col min="1" max="1" width="16.7109375" style="4" customWidth="1"/>
    <col min="2" max="2" width="12.7109375" style="8" customWidth="1"/>
    <col min="3" max="3" width="10.7109375" style="8" customWidth="1"/>
    <col min="4" max="4" width="9.7109375" style="8"/>
    <col min="5" max="5" width="10.7109375" style="8" customWidth="1"/>
    <col min="6" max="7" width="9.7109375" style="8"/>
    <col min="8" max="8" width="12.7109375" style="25" customWidth="1"/>
    <col min="9" max="9" width="9.7109375" style="25"/>
    <col min="10" max="10" width="14.7109375" style="25" customWidth="1"/>
    <col min="11" max="11" width="6.7109375" style="25" customWidth="1"/>
    <col min="12" max="18" width="9.7109375" style="8" customWidth="1"/>
    <col min="19" max="19" width="14.7109375" style="25" customWidth="1"/>
    <col min="20" max="20" width="11.7109375" style="25" customWidth="1"/>
    <col min="21" max="21" width="11.7109375" style="26" customWidth="1"/>
    <col min="22" max="22" width="9.7109375" style="14"/>
    <col min="23" max="29" width="9.7109375" style="15"/>
    <col min="30" max="30" width="9.7109375" style="14"/>
    <col min="31" max="32" width="9.7109375" style="15"/>
  </cols>
  <sheetData>
    <row r="1" spans="1:37" x14ac:dyDescent="0.2">
      <c r="A1" s="6" t="s">
        <v>10</v>
      </c>
      <c r="B1" s="7" t="s">
        <v>65</v>
      </c>
      <c r="H1" s="30"/>
      <c r="I1" s="30"/>
    </row>
    <row r="2" spans="1:37" x14ac:dyDescent="0.2">
      <c r="A2" s="3"/>
      <c r="B2" s="8" t="s">
        <v>0</v>
      </c>
      <c r="G2" s="8" t="s">
        <v>30</v>
      </c>
      <c r="H2" s="30"/>
      <c r="I2" s="30"/>
      <c r="Q2" s="28" t="s">
        <v>31</v>
      </c>
      <c r="S2" s="25" t="s">
        <v>32</v>
      </c>
      <c r="T2" s="25" t="s">
        <v>33</v>
      </c>
      <c r="U2" s="26" t="s">
        <v>32</v>
      </c>
      <c r="V2" s="14" t="s">
        <v>34</v>
      </c>
      <c r="Z2" s="15" t="s">
        <v>35</v>
      </c>
      <c r="AJ2" t="s">
        <v>31</v>
      </c>
    </row>
    <row r="3" spans="1:37" x14ac:dyDescent="0.2">
      <c r="A3" s="3" t="s">
        <v>4</v>
      </c>
      <c r="B3" s="8" t="s">
        <v>5</v>
      </c>
      <c r="C3" s="8" t="s">
        <v>1</v>
      </c>
      <c r="D3" s="8" t="s">
        <v>1</v>
      </c>
      <c r="E3" s="8" t="s">
        <v>2</v>
      </c>
      <c r="F3" s="8" t="s">
        <v>36</v>
      </c>
      <c r="G3" s="8" t="s">
        <v>2</v>
      </c>
      <c r="H3" s="30" t="s">
        <v>3</v>
      </c>
      <c r="I3" s="30" t="s">
        <v>66</v>
      </c>
      <c r="J3" s="25" t="s">
        <v>67</v>
      </c>
      <c r="K3" s="25" t="s">
        <v>28</v>
      </c>
      <c r="L3" s="8" t="s">
        <v>37</v>
      </c>
      <c r="M3" s="19" t="s">
        <v>38</v>
      </c>
      <c r="N3" s="19" t="s">
        <v>39</v>
      </c>
      <c r="O3" s="19" t="s">
        <v>40</v>
      </c>
      <c r="P3" s="19" t="s">
        <v>41</v>
      </c>
      <c r="Q3" s="28" t="s">
        <v>42</v>
      </c>
      <c r="R3" s="28" t="s">
        <v>43</v>
      </c>
      <c r="S3" s="25" t="s">
        <v>44</v>
      </c>
      <c r="T3" s="25" t="s">
        <v>29</v>
      </c>
      <c r="U3" s="26" t="s">
        <v>45</v>
      </c>
      <c r="V3" s="14" t="s">
        <v>1</v>
      </c>
      <c r="W3" s="16" t="s">
        <v>1</v>
      </c>
      <c r="X3" s="16" t="s">
        <v>2</v>
      </c>
      <c r="Y3" s="16" t="s">
        <v>2</v>
      </c>
      <c r="Z3" s="16" t="s">
        <v>2</v>
      </c>
      <c r="AA3" s="16" t="s">
        <v>46</v>
      </c>
      <c r="AB3" s="16" t="s">
        <v>68</v>
      </c>
      <c r="AC3" s="16" t="s">
        <v>69</v>
      </c>
      <c r="AD3" s="14" t="s">
        <v>28</v>
      </c>
      <c r="AE3" s="15" t="s">
        <v>37</v>
      </c>
      <c r="AF3" s="15" t="s">
        <v>38</v>
      </c>
      <c r="AG3" t="s">
        <v>39</v>
      </c>
      <c r="AH3" t="s">
        <v>40</v>
      </c>
      <c r="AI3" t="s">
        <v>41</v>
      </c>
      <c r="AJ3" t="s">
        <v>42</v>
      </c>
      <c r="AK3" t="s">
        <v>47</v>
      </c>
    </row>
    <row r="4" spans="1:37" ht="15.75" x14ac:dyDescent="0.2">
      <c r="A4" s="3" t="s">
        <v>6</v>
      </c>
      <c r="B4" s="8" t="s">
        <v>7</v>
      </c>
      <c r="C4" s="8" t="s">
        <v>48</v>
      </c>
      <c r="D4" s="8" t="s">
        <v>49</v>
      </c>
      <c r="E4" s="8" t="s">
        <v>50</v>
      </c>
      <c r="F4" s="8" t="s">
        <v>49</v>
      </c>
      <c r="G4" s="8" t="s">
        <v>50</v>
      </c>
      <c r="H4" s="25" t="s">
        <v>51</v>
      </c>
      <c r="I4" s="30" t="s">
        <v>52</v>
      </c>
      <c r="J4" s="30" t="s">
        <v>53</v>
      </c>
      <c r="L4" s="8" t="s">
        <v>54</v>
      </c>
      <c r="M4" s="8" t="s">
        <v>8</v>
      </c>
      <c r="N4" s="8" t="s">
        <v>8</v>
      </c>
      <c r="O4" s="28" t="s">
        <v>8</v>
      </c>
      <c r="P4" s="8" t="s">
        <v>8</v>
      </c>
      <c r="Q4" s="8" t="s">
        <v>8</v>
      </c>
      <c r="R4" s="28" t="s">
        <v>8</v>
      </c>
      <c r="S4" s="25" t="s">
        <v>70</v>
      </c>
    </row>
    <row r="5" spans="1:37" x14ac:dyDescent="0.2">
      <c r="A5" s="3"/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30" t="s">
        <v>9</v>
      </c>
      <c r="I5" s="30" t="s">
        <v>71</v>
      </c>
      <c r="J5" s="30" t="s">
        <v>71</v>
      </c>
      <c r="K5" s="25" t="s">
        <v>8</v>
      </c>
    </row>
    <row r="6" spans="1:37" x14ac:dyDescent="0.2">
      <c r="A6" s="3">
        <v>1</v>
      </c>
      <c r="C6" s="10">
        <f t="shared" ref="C6:C16" si="0">(D6*0.915)</f>
        <v>0</v>
      </c>
      <c r="D6" s="24"/>
      <c r="E6" s="10">
        <f t="shared" ref="E6:E16" si="1">(F6*0.915)</f>
        <v>0</v>
      </c>
      <c r="F6" s="36"/>
      <c r="G6" s="10">
        <f t="shared" ref="G6:G16" si="2">(F6/L6)*0.915</f>
        <v>0</v>
      </c>
      <c r="H6" s="32"/>
      <c r="I6" s="32"/>
      <c r="J6" s="32"/>
      <c r="K6" s="30"/>
      <c r="L6" s="20">
        <f t="shared" ref="L6:L16" si="3">(100-D6)/100</f>
        <v>1</v>
      </c>
      <c r="M6" s="10"/>
      <c r="N6" s="10"/>
      <c r="O6" s="10"/>
      <c r="P6" s="10"/>
      <c r="Q6" s="10"/>
      <c r="R6" s="10"/>
      <c r="S6" s="25" t="e">
        <f>#REF!</f>
        <v>#REF!</v>
      </c>
      <c r="T6" s="25">
        <v>15</v>
      </c>
      <c r="U6" s="26" t="e">
        <f t="shared" ref="U6:U16" si="4">T6/100*S6</f>
        <v>#REF!</v>
      </c>
      <c r="V6" s="14" t="e">
        <f t="shared" ref="V6:AK16" si="5">$U6*C6</f>
        <v>#REF!</v>
      </c>
      <c r="W6" s="15" t="e">
        <f t="shared" si="5"/>
        <v>#REF!</v>
      </c>
      <c r="X6" s="15" t="e">
        <f t="shared" si="5"/>
        <v>#REF!</v>
      </c>
      <c r="Y6" s="15" t="e">
        <f t="shared" si="5"/>
        <v>#REF!</v>
      </c>
      <c r="Z6" s="15" t="e">
        <f t="shared" si="5"/>
        <v>#REF!</v>
      </c>
      <c r="AA6" s="15" t="e">
        <f t="shared" si="5"/>
        <v>#REF!</v>
      </c>
      <c r="AB6" s="15" t="e">
        <f t="shared" si="5"/>
        <v>#REF!</v>
      </c>
      <c r="AC6" s="15" t="e">
        <f t="shared" si="5"/>
        <v>#REF!</v>
      </c>
      <c r="AD6" s="14" t="e">
        <f t="shared" si="5"/>
        <v>#REF!</v>
      </c>
      <c r="AE6" s="14" t="e">
        <f t="shared" si="5"/>
        <v>#REF!</v>
      </c>
      <c r="AF6" s="14" t="e">
        <f t="shared" si="5"/>
        <v>#REF!</v>
      </c>
      <c r="AG6" s="14" t="e">
        <f t="shared" si="5"/>
        <v>#REF!</v>
      </c>
      <c r="AH6" s="14" t="e">
        <f t="shared" si="5"/>
        <v>#REF!</v>
      </c>
      <c r="AI6" s="14" t="e">
        <f t="shared" si="5"/>
        <v>#REF!</v>
      </c>
      <c r="AJ6" s="14" t="e">
        <f t="shared" si="5"/>
        <v>#REF!</v>
      </c>
      <c r="AK6" s="14" t="e">
        <f t="shared" si="5"/>
        <v>#REF!</v>
      </c>
    </row>
    <row r="7" spans="1:37" x14ac:dyDescent="0.2">
      <c r="A7" s="3">
        <v>2</v>
      </c>
      <c r="C7" s="10">
        <f t="shared" si="0"/>
        <v>0</v>
      </c>
      <c r="D7" s="24"/>
      <c r="E7" s="10">
        <f t="shared" si="1"/>
        <v>0</v>
      </c>
      <c r="F7" s="36"/>
      <c r="G7" s="10">
        <f t="shared" si="2"/>
        <v>0</v>
      </c>
      <c r="H7" s="32"/>
      <c r="I7" s="32"/>
      <c r="J7" s="32"/>
      <c r="K7" s="30"/>
      <c r="L7" s="20">
        <f t="shared" si="3"/>
        <v>1</v>
      </c>
      <c r="M7" s="10"/>
      <c r="N7" s="10"/>
      <c r="O7" s="10"/>
      <c r="P7" s="10"/>
      <c r="Q7" s="10"/>
      <c r="R7" s="10"/>
      <c r="S7" s="25" t="e">
        <f>#REF!</f>
        <v>#REF!</v>
      </c>
      <c r="T7" s="25">
        <v>15</v>
      </c>
      <c r="U7" s="26" t="e">
        <f t="shared" si="4"/>
        <v>#REF!</v>
      </c>
      <c r="V7" s="14" t="e">
        <f t="shared" si="5"/>
        <v>#REF!</v>
      </c>
      <c r="W7" s="15" t="e">
        <f t="shared" si="5"/>
        <v>#REF!</v>
      </c>
      <c r="X7" s="15" t="e">
        <f t="shared" si="5"/>
        <v>#REF!</v>
      </c>
      <c r="Y7" s="15" t="e">
        <f t="shared" si="5"/>
        <v>#REF!</v>
      </c>
      <c r="Z7" s="15" t="e">
        <f t="shared" si="5"/>
        <v>#REF!</v>
      </c>
      <c r="AA7" s="15" t="e">
        <f t="shared" si="5"/>
        <v>#REF!</v>
      </c>
      <c r="AB7" s="15" t="e">
        <f t="shared" si="5"/>
        <v>#REF!</v>
      </c>
      <c r="AC7" s="15" t="e">
        <f t="shared" si="5"/>
        <v>#REF!</v>
      </c>
      <c r="AD7" s="14" t="e">
        <f t="shared" si="5"/>
        <v>#REF!</v>
      </c>
      <c r="AE7" s="14" t="e">
        <f t="shared" si="5"/>
        <v>#REF!</v>
      </c>
      <c r="AF7" s="14" t="e">
        <f t="shared" si="5"/>
        <v>#REF!</v>
      </c>
      <c r="AG7" s="14" t="e">
        <f t="shared" si="5"/>
        <v>#REF!</v>
      </c>
      <c r="AH7" s="14" t="e">
        <f t="shared" si="5"/>
        <v>#REF!</v>
      </c>
      <c r="AI7" s="14" t="e">
        <f t="shared" si="5"/>
        <v>#REF!</v>
      </c>
      <c r="AJ7" s="14" t="e">
        <f t="shared" si="5"/>
        <v>#REF!</v>
      </c>
      <c r="AK7" s="14" t="e">
        <f t="shared" si="5"/>
        <v>#REF!</v>
      </c>
    </row>
    <row r="8" spans="1:37" x14ac:dyDescent="0.2">
      <c r="A8" s="3">
        <v>3</v>
      </c>
      <c r="C8" s="10">
        <f t="shared" si="0"/>
        <v>0</v>
      </c>
      <c r="D8" s="24"/>
      <c r="E8" s="10">
        <f t="shared" si="1"/>
        <v>0</v>
      </c>
      <c r="F8" s="36"/>
      <c r="G8" s="10">
        <f t="shared" si="2"/>
        <v>0</v>
      </c>
      <c r="H8" s="32"/>
      <c r="I8" s="32"/>
      <c r="J8" s="32"/>
      <c r="K8" s="30"/>
      <c r="L8" s="20">
        <f t="shared" si="3"/>
        <v>1</v>
      </c>
      <c r="M8" s="10"/>
      <c r="N8" s="10"/>
      <c r="O8" s="10"/>
      <c r="P8" s="10"/>
      <c r="Q8" s="10"/>
      <c r="R8" s="10"/>
      <c r="S8" s="25" t="e">
        <f>#REF!</f>
        <v>#REF!</v>
      </c>
      <c r="T8" s="25">
        <v>15</v>
      </c>
      <c r="U8" s="26" t="e">
        <f t="shared" si="4"/>
        <v>#REF!</v>
      </c>
      <c r="V8" s="14" t="e">
        <f t="shared" si="5"/>
        <v>#REF!</v>
      </c>
      <c r="W8" s="15" t="e">
        <f t="shared" si="5"/>
        <v>#REF!</v>
      </c>
      <c r="X8" s="15" t="e">
        <f t="shared" si="5"/>
        <v>#REF!</v>
      </c>
      <c r="Y8" s="15" t="e">
        <f t="shared" si="5"/>
        <v>#REF!</v>
      </c>
      <c r="Z8" s="15" t="e">
        <f t="shared" si="5"/>
        <v>#REF!</v>
      </c>
      <c r="AA8" s="15" t="e">
        <f t="shared" si="5"/>
        <v>#REF!</v>
      </c>
      <c r="AB8" s="15" t="e">
        <f t="shared" si="5"/>
        <v>#REF!</v>
      </c>
      <c r="AC8" s="15" t="e">
        <f t="shared" si="5"/>
        <v>#REF!</v>
      </c>
      <c r="AD8" s="14" t="e">
        <f t="shared" si="5"/>
        <v>#REF!</v>
      </c>
      <c r="AE8" s="14" t="e">
        <f t="shared" si="5"/>
        <v>#REF!</v>
      </c>
      <c r="AF8" s="14" t="e">
        <f t="shared" si="5"/>
        <v>#REF!</v>
      </c>
      <c r="AG8" s="14" t="e">
        <f t="shared" si="5"/>
        <v>#REF!</v>
      </c>
      <c r="AH8" s="14" t="e">
        <f t="shared" si="5"/>
        <v>#REF!</v>
      </c>
      <c r="AI8" s="14" t="e">
        <f t="shared" si="5"/>
        <v>#REF!</v>
      </c>
      <c r="AJ8" s="14" t="e">
        <f t="shared" si="5"/>
        <v>#REF!</v>
      </c>
      <c r="AK8" s="14" t="e">
        <f t="shared" si="5"/>
        <v>#REF!</v>
      </c>
    </row>
    <row r="9" spans="1:37" x14ac:dyDescent="0.2">
      <c r="A9" s="3">
        <v>4</v>
      </c>
      <c r="C9" s="10">
        <f t="shared" si="0"/>
        <v>0</v>
      </c>
      <c r="D9" s="24"/>
      <c r="E9" s="10">
        <f t="shared" si="1"/>
        <v>0</v>
      </c>
      <c r="F9" s="36"/>
      <c r="G9" s="10">
        <f t="shared" si="2"/>
        <v>0</v>
      </c>
      <c r="H9" s="32"/>
      <c r="I9" s="32"/>
      <c r="J9" s="32"/>
      <c r="K9" s="30"/>
      <c r="L9" s="20">
        <f t="shared" si="3"/>
        <v>1</v>
      </c>
      <c r="M9" s="10"/>
      <c r="N9" s="10"/>
      <c r="O9" s="10"/>
      <c r="P9" s="10"/>
      <c r="Q9" s="10"/>
      <c r="R9" s="10"/>
      <c r="S9" s="25" t="e">
        <f>#REF!</f>
        <v>#REF!</v>
      </c>
      <c r="T9" s="25">
        <v>15</v>
      </c>
      <c r="U9" s="26" t="e">
        <f t="shared" si="4"/>
        <v>#REF!</v>
      </c>
      <c r="V9" s="14" t="e">
        <f t="shared" si="5"/>
        <v>#REF!</v>
      </c>
      <c r="W9" s="15" t="e">
        <f t="shared" si="5"/>
        <v>#REF!</v>
      </c>
      <c r="X9" s="15" t="e">
        <f t="shared" si="5"/>
        <v>#REF!</v>
      </c>
      <c r="Y9" s="15" t="e">
        <f t="shared" si="5"/>
        <v>#REF!</v>
      </c>
      <c r="Z9" s="15" t="e">
        <f t="shared" si="5"/>
        <v>#REF!</v>
      </c>
      <c r="AA9" s="15" t="e">
        <f t="shared" si="5"/>
        <v>#REF!</v>
      </c>
      <c r="AB9" s="15" t="e">
        <f t="shared" si="5"/>
        <v>#REF!</v>
      </c>
      <c r="AC9" s="15" t="e">
        <f t="shared" si="5"/>
        <v>#REF!</v>
      </c>
      <c r="AD9" s="14" t="e">
        <f t="shared" si="5"/>
        <v>#REF!</v>
      </c>
      <c r="AE9" s="14" t="e">
        <f t="shared" si="5"/>
        <v>#REF!</v>
      </c>
      <c r="AF9" s="14" t="e">
        <f t="shared" si="5"/>
        <v>#REF!</v>
      </c>
      <c r="AG9" s="14" t="e">
        <f t="shared" si="5"/>
        <v>#REF!</v>
      </c>
      <c r="AH9" s="14" t="e">
        <f t="shared" si="5"/>
        <v>#REF!</v>
      </c>
      <c r="AI9" s="14" t="e">
        <f t="shared" si="5"/>
        <v>#REF!</v>
      </c>
      <c r="AJ9" s="14" t="e">
        <f t="shared" si="5"/>
        <v>#REF!</v>
      </c>
      <c r="AK9" s="14" t="e">
        <f t="shared" si="5"/>
        <v>#REF!</v>
      </c>
    </row>
    <row r="10" spans="1:37" x14ac:dyDescent="0.2">
      <c r="A10" s="3">
        <v>5</v>
      </c>
      <c r="C10" s="10">
        <f t="shared" si="0"/>
        <v>0</v>
      </c>
      <c r="D10" s="24"/>
      <c r="E10" s="10">
        <f t="shared" si="1"/>
        <v>0</v>
      </c>
      <c r="F10" s="36"/>
      <c r="G10" s="10">
        <f t="shared" si="2"/>
        <v>0</v>
      </c>
      <c r="H10" s="32"/>
      <c r="I10" s="32"/>
      <c r="J10" s="32"/>
      <c r="K10" s="30"/>
      <c r="L10" s="20">
        <f t="shared" si="3"/>
        <v>1</v>
      </c>
      <c r="M10" s="10"/>
      <c r="N10" s="10"/>
      <c r="O10" s="10"/>
      <c r="P10" s="10"/>
      <c r="Q10" s="10"/>
      <c r="R10" s="10"/>
      <c r="S10" s="25" t="e">
        <f>#REF!</f>
        <v>#REF!</v>
      </c>
      <c r="T10" s="25">
        <v>15</v>
      </c>
      <c r="U10" s="26" t="e">
        <f t="shared" si="4"/>
        <v>#REF!</v>
      </c>
      <c r="V10" s="14" t="e">
        <f t="shared" si="5"/>
        <v>#REF!</v>
      </c>
      <c r="W10" s="15" t="e">
        <f t="shared" si="5"/>
        <v>#REF!</v>
      </c>
      <c r="X10" s="15" t="e">
        <f t="shared" si="5"/>
        <v>#REF!</v>
      </c>
      <c r="Y10" s="15" t="e">
        <f t="shared" si="5"/>
        <v>#REF!</v>
      </c>
      <c r="Z10" s="15" t="e">
        <f t="shared" si="5"/>
        <v>#REF!</v>
      </c>
      <c r="AA10" s="15" t="e">
        <f t="shared" si="5"/>
        <v>#REF!</v>
      </c>
      <c r="AB10" s="15" t="e">
        <f t="shared" si="5"/>
        <v>#REF!</v>
      </c>
      <c r="AC10" s="15" t="e">
        <f t="shared" si="5"/>
        <v>#REF!</v>
      </c>
      <c r="AD10" s="14" t="e">
        <f t="shared" si="5"/>
        <v>#REF!</v>
      </c>
      <c r="AE10" s="14" t="e">
        <f t="shared" si="5"/>
        <v>#REF!</v>
      </c>
      <c r="AF10" s="14" t="e">
        <f t="shared" si="5"/>
        <v>#REF!</v>
      </c>
      <c r="AG10" s="14" t="e">
        <f t="shared" si="5"/>
        <v>#REF!</v>
      </c>
      <c r="AH10" s="14" t="e">
        <f t="shared" si="5"/>
        <v>#REF!</v>
      </c>
      <c r="AI10" s="14" t="e">
        <f t="shared" si="5"/>
        <v>#REF!</v>
      </c>
      <c r="AJ10" s="14" t="e">
        <f t="shared" si="5"/>
        <v>#REF!</v>
      </c>
      <c r="AK10" s="14" t="e">
        <f t="shared" si="5"/>
        <v>#REF!</v>
      </c>
    </row>
    <row r="11" spans="1:37" x14ac:dyDescent="0.2">
      <c r="A11" s="3">
        <v>6</v>
      </c>
      <c r="C11" s="10">
        <f t="shared" si="0"/>
        <v>0</v>
      </c>
      <c r="D11" s="24"/>
      <c r="E11" s="10">
        <f t="shared" si="1"/>
        <v>0</v>
      </c>
      <c r="F11" s="36"/>
      <c r="G11" s="10">
        <f t="shared" si="2"/>
        <v>0</v>
      </c>
      <c r="H11" s="32"/>
      <c r="I11" s="32"/>
      <c r="J11" s="32"/>
      <c r="K11" s="30"/>
      <c r="L11" s="20">
        <f t="shared" si="3"/>
        <v>1</v>
      </c>
      <c r="M11" s="10"/>
      <c r="N11" s="10"/>
      <c r="O11" s="10"/>
      <c r="P11" s="10"/>
      <c r="Q11" s="10"/>
      <c r="R11" s="10"/>
      <c r="S11" s="25" t="e">
        <f>#REF!</f>
        <v>#REF!</v>
      </c>
      <c r="T11" s="25">
        <v>15</v>
      </c>
      <c r="U11" s="26" t="e">
        <f t="shared" si="4"/>
        <v>#REF!</v>
      </c>
      <c r="V11" s="14" t="e">
        <f t="shared" si="5"/>
        <v>#REF!</v>
      </c>
      <c r="W11" s="15" t="e">
        <f t="shared" si="5"/>
        <v>#REF!</v>
      </c>
      <c r="X11" s="15" t="e">
        <f t="shared" si="5"/>
        <v>#REF!</v>
      </c>
      <c r="Y11" s="15" t="e">
        <f t="shared" si="5"/>
        <v>#REF!</v>
      </c>
      <c r="Z11" s="15" t="e">
        <f t="shared" si="5"/>
        <v>#REF!</v>
      </c>
      <c r="AA11" s="15" t="e">
        <f t="shared" si="5"/>
        <v>#REF!</v>
      </c>
      <c r="AB11" s="15" t="e">
        <f t="shared" si="5"/>
        <v>#REF!</v>
      </c>
      <c r="AC11" s="15" t="e">
        <f t="shared" si="5"/>
        <v>#REF!</v>
      </c>
      <c r="AD11" s="14" t="e">
        <f t="shared" si="5"/>
        <v>#REF!</v>
      </c>
      <c r="AE11" s="14" t="e">
        <f t="shared" si="5"/>
        <v>#REF!</v>
      </c>
      <c r="AF11" s="14" t="e">
        <f t="shared" si="5"/>
        <v>#REF!</v>
      </c>
      <c r="AG11" s="14" t="e">
        <f t="shared" si="5"/>
        <v>#REF!</v>
      </c>
      <c r="AH11" s="14" t="e">
        <f t="shared" si="5"/>
        <v>#REF!</v>
      </c>
      <c r="AI11" s="14" t="e">
        <f t="shared" si="5"/>
        <v>#REF!</v>
      </c>
      <c r="AJ11" s="14" t="e">
        <f t="shared" si="5"/>
        <v>#REF!</v>
      </c>
      <c r="AK11" s="14" t="e">
        <f t="shared" si="5"/>
        <v>#REF!</v>
      </c>
    </row>
    <row r="12" spans="1:37" x14ac:dyDescent="0.2">
      <c r="A12" s="3">
        <v>7</v>
      </c>
      <c r="C12" s="10">
        <f t="shared" si="0"/>
        <v>0</v>
      </c>
      <c r="D12" s="24"/>
      <c r="E12" s="10">
        <f t="shared" si="1"/>
        <v>0</v>
      </c>
      <c r="F12" s="36"/>
      <c r="G12" s="10">
        <f t="shared" si="2"/>
        <v>0</v>
      </c>
      <c r="H12" s="32"/>
      <c r="I12" s="32"/>
      <c r="J12" s="32"/>
      <c r="K12" s="30"/>
      <c r="L12" s="20">
        <f t="shared" si="3"/>
        <v>1</v>
      </c>
      <c r="M12" s="10"/>
      <c r="N12" s="10"/>
      <c r="O12" s="10"/>
      <c r="P12" s="10"/>
      <c r="Q12" s="10"/>
      <c r="R12" s="10"/>
      <c r="S12" s="25" t="e">
        <f>#REF!</f>
        <v>#REF!</v>
      </c>
      <c r="T12" s="25">
        <v>15</v>
      </c>
      <c r="U12" s="26" t="e">
        <f t="shared" si="4"/>
        <v>#REF!</v>
      </c>
      <c r="V12" s="14" t="e">
        <f t="shared" si="5"/>
        <v>#REF!</v>
      </c>
      <c r="W12" s="15" t="e">
        <f t="shared" si="5"/>
        <v>#REF!</v>
      </c>
      <c r="X12" s="15" t="e">
        <f t="shared" si="5"/>
        <v>#REF!</v>
      </c>
      <c r="Y12" s="15" t="e">
        <f t="shared" si="5"/>
        <v>#REF!</v>
      </c>
      <c r="Z12" s="15" t="e">
        <f t="shared" si="5"/>
        <v>#REF!</v>
      </c>
      <c r="AA12" s="15" t="e">
        <f t="shared" si="5"/>
        <v>#REF!</v>
      </c>
      <c r="AB12" s="15" t="e">
        <f t="shared" si="5"/>
        <v>#REF!</v>
      </c>
      <c r="AC12" s="15" t="e">
        <f t="shared" si="5"/>
        <v>#REF!</v>
      </c>
      <c r="AD12" s="14" t="e">
        <f t="shared" si="5"/>
        <v>#REF!</v>
      </c>
      <c r="AE12" s="14" t="e">
        <f t="shared" si="5"/>
        <v>#REF!</v>
      </c>
      <c r="AF12" s="14" t="e">
        <f t="shared" si="5"/>
        <v>#REF!</v>
      </c>
      <c r="AG12" s="14" t="e">
        <f t="shared" si="5"/>
        <v>#REF!</v>
      </c>
      <c r="AH12" s="14" t="e">
        <f t="shared" si="5"/>
        <v>#REF!</v>
      </c>
      <c r="AI12" s="14" t="e">
        <f t="shared" si="5"/>
        <v>#REF!</v>
      </c>
      <c r="AJ12" s="14" t="e">
        <f t="shared" si="5"/>
        <v>#REF!</v>
      </c>
      <c r="AK12" s="14" t="e">
        <f t="shared" si="5"/>
        <v>#REF!</v>
      </c>
    </row>
    <row r="13" spans="1:37" x14ac:dyDescent="0.2">
      <c r="A13" s="3">
        <v>8</v>
      </c>
      <c r="C13" s="10">
        <f t="shared" si="0"/>
        <v>0</v>
      </c>
      <c r="D13" s="24"/>
      <c r="E13" s="10">
        <f t="shared" si="1"/>
        <v>0</v>
      </c>
      <c r="F13" s="36"/>
      <c r="G13" s="10">
        <f t="shared" si="2"/>
        <v>0</v>
      </c>
      <c r="H13" s="32"/>
      <c r="I13" s="32"/>
      <c r="J13" s="32"/>
      <c r="K13" s="30"/>
      <c r="L13" s="20">
        <f t="shared" si="3"/>
        <v>1</v>
      </c>
      <c r="M13" s="10"/>
      <c r="N13" s="10"/>
      <c r="O13" s="10"/>
      <c r="P13" s="10"/>
      <c r="Q13" s="10"/>
      <c r="R13" s="10"/>
      <c r="S13" s="25" t="e">
        <f>#REF!</f>
        <v>#REF!</v>
      </c>
      <c r="T13" s="25">
        <v>15</v>
      </c>
      <c r="U13" s="26" t="e">
        <f t="shared" si="4"/>
        <v>#REF!</v>
      </c>
      <c r="V13" s="14" t="e">
        <f t="shared" si="5"/>
        <v>#REF!</v>
      </c>
      <c r="W13" s="15" t="e">
        <f t="shared" si="5"/>
        <v>#REF!</v>
      </c>
      <c r="X13" s="15" t="e">
        <f t="shared" si="5"/>
        <v>#REF!</v>
      </c>
      <c r="Y13" s="15" t="e">
        <f t="shared" si="5"/>
        <v>#REF!</v>
      </c>
      <c r="Z13" s="15" t="e">
        <f t="shared" si="5"/>
        <v>#REF!</v>
      </c>
      <c r="AA13" s="15" t="e">
        <f t="shared" si="5"/>
        <v>#REF!</v>
      </c>
      <c r="AB13" s="15" t="e">
        <f t="shared" si="5"/>
        <v>#REF!</v>
      </c>
      <c r="AC13" s="15" t="e">
        <f t="shared" si="5"/>
        <v>#REF!</v>
      </c>
      <c r="AD13" s="14" t="e">
        <f t="shared" si="5"/>
        <v>#REF!</v>
      </c>
      <c r="AE13" s="14" t="e">
        <f t="shared" si="5"/>
        <v>#REF!</v>
      </c>
      <c r="AF13" s="14" t="e">
        <f t="shared" si="5"/>
        <v>#REF!</v>
      </c>
      <c r="AG13" s="14" t="e">
        <f t="shared" si="5"/>
        <v>#REF!</v>
      </c>
      <c r="AH13" s="14" t="e">
        <f t="shared" si="5"/>
        <v>#REF!</v>
      </c>
      <c r="AI13" s="14" t="e">
        <f t="shared" si="5"/>
        <v>#REF!</v>
      </c>
      <c r="AJ13" s="14" t="e">
        <f t="shared" si="5"/>
        <v>#REF!</v>
      </c>
      <c r="AK13" s="14" t="e">
        <f t="shared" si="5"/>
        <v>#REF!</v>
      </c>
    </row>
    <row r="14" spans="1:37" x14ac:dyDescent="0.2">
      <c r="A14" s="3" t="s">
        <v>11</v>
      </c>
      <c r="C14" s="10">
        <f t="shared" si="0"/>
        <v>0</v>
      </c>
      <c r="D14" s="24"/>
      <c r="E14" s="10">
        <f t="shared" si="1"/>
        <v>0</v>
      </c>
      <c r="F14" s="36"/>
      <c r="G14" s="10">
        <f t="shared" si="2"/>
        <v>0</v>
      </c>
      <c r="H14" s="32"/>
      <c r="I14" s="32"/>
      <c r="J14" s="32"/>
      <c r="K14" s="30"/>
      <c r="L14" s="20">
        <f t="shared" si="3"/>
        <v>1</v>
      </c>
      <c r="M14" s="10"/>
      <c r="N14" s="10"/>
      <c r="O14" s="10"/>
      <c r="P14" s="10"/>
      <c r="Q14" s="10"/>
      <c r="R14" s="10"/>
      <c r="S14" s="25" t="e">
        <f>#REF!</f>
        <v>#REF!</v>
      </c>
      <c r="T14" s="25">
        <v>15</v>
      </c>
      <c r="U14" s="26" t="e">
        <f t="shared" si="4"/>
        <v>#REF!</v>
      </c>
      <c r="V14" s="14" t="e">
        <f t="shared" si="5"/>
        <v>#REF!</v>
      </c>
      <c r="W14" s="15" t="e">
        <f t="shared" si="5"/>
        <v>#REF!</v>
      </c>
      <c r="X14" s="15" t="e">
        <f t="shared" si="5"/>
        <v>#REF!</v>
      </c>
      <c r="Y14" s="15" t="e">
        <f t="shared" si="5"/>
        <v>#REF!</v>
      </c>
      <c r="Z14" s="15" t="e">
        <f t="shared" si="5"/>
        <v>#REF!</v>
      </c>
      <c r="AA14" s="15" t="e">
        <f t="shared" si="5"/>
        <v>#REF!</v>
      </c>
      <c r="AB14" s="15" t="e">
        <f t="shared" si="5"/>
        <v>#REF!</v>
      </c>
      <c r="AC14" s="15" t="e">
        <f t="shared" si="5"/>
        <v>#REF!</v>
      </c>
      <c r="AD14" s="14" t="e">
        <f t="shared" si="5"/>
        <v>#REF!</v>
      </c>
      <c r="AE14" s="14" t="e">
        <f t="shared" si="5"/>
        <v>#REF!</v>
      </c>
      <c r="AF14" s="14" t="e">
        <f t="shared" si="5"/>
        <v>#REF!</v>
      </c>
      <c r="AG14" s="14" t="e">
        <f t="shared" si="5"/>
        <v>#REF!</v>
      </c>
      <c r="AH14" s="14" t="e">
        <f t="shared" si="5"/>
        <v>#REF!</v>
      </c>
      <c r="AI14" s="14" t="e">
        <f t="shared" si="5"/>
        <v>#REF!</v>
      </c>
      <c r="AJ14" s="14" t="e">
        <f t="shared" si="5"/>
        <v>#REF!</v>
      </c>
      <c r="AK14" s="14" t="e">
        <f t="shared" si="5"/>
        <v>#REF!</v>
      </c>
    </row>
    <row r="15" spans="1:37" x14ac:dyDescent="0.2">
      <c r="A15" s="3">
        <v>11</v>
      </c>
      <c r="C15" s="10">
        <f t="shared" si="0"/>
        <v>0</v>
      </c>
      <c r="D15" s="24"/>
      <c r="E15" s="10">
        <f t="shared" si="1"/>
        <v>0</v>
      </c>
      <c r="F15" s="36"/>
      <c r="G15" s="10">
        <f t="shared" si="2"/>
        <v>0</v>
      </c>
      <c r="H15" s="32"/>
      <c r="I15" s="32"/>
      <c r="J15" s="32"/>
      <c r="K15" s="30"/>
      <c r="L15" s="20">
        <f t="shared" si="3"/>
        <v>1</v>
      </c>
      <c r="M15" s="10"/>
      <c r="N15" s="10"/>
      <c r="O15" s="10"/>
      <c r="P15" s="10"/>
      <c r="Q15" s="10"/>
      <c r="R15" s="10"/>
      <c r="S15" s="25" t="e">
        <f>#REF!</f>
        <v>#REF!</v>
      </c>
      <c r="T15" s="25">
        <v>15</v>
      </c>
      <c r="U15" s="26" t="e">
        <f t="shared" si="4"/>
        <v>#REF!</v>
      </c>
      <c r="V15" s="14" t="e">
        <f t="shared" si="5"/>
        <v>#REF!</v>
      </c>
      <c r="W15" s="15" t="e">
        <f t="shared" si="5"/>
        <v>#REF!</v>
      </c>
      <c r="X15" s="15" t="e">
        <f t="shared" si="5"/>
        <v>#REF!</v>
      </c>
      <c r="Y15" s="15" t="e">
        <f t="shared" si="5"/>
        <v>#REF!</v>
      </c>
      <c r="Z15" s="15" t="e">
        <f t="shared" si="5"/>
        <v>#REF!</v>
      </c>
      <c r="AA15" s="15" t="e">
        <f t="shared" si="5"/>
        <v>#REF!</v>
      </c>
      <c r="AB15" s="15" t="e">
        <f t="shared" si="5"/>
        <v>#REF!</v>
      </c>
      <c r="AC15" s="15" t="e">
        <f t="shared" si="5"/>
        <v>#REF!</v>
      </c>
      <c r="AD15" s="14" t="e">
        <f t="shared" si="5"/>
        <v>#REF!</v>
      </c>
      <c r="AE15" s="14" t="e">
        <f t="shared" si="5"/>
        <v>#REF!</v>
      </c>
      <c r="AF15" s="14" t="e">
        <f t="shared" si="5"/>
        <v>#REF!</v>
      </c>
      <c r="AG15" s="14" t="e">
        <f t="shared" si="5"/>
        <v>#REF!</v>
      </c>
      <c r="AH15" s="14" t="e">
        <f t="shared" si="5"/>
        <v>#REF!</v>
      </c>
      <c r="AI15" s="14" t="e">
        <f t="shared" si="5"/>
        <v>#REF!</v>
      </c>
      <c r="AJ15" s="14" t="e">
        <f t="shared" si="5"/>
        <v>#REF!</v>
      </c>
      <c r="AK15" s="14" t="e">
        <f t="shared" si="5"/>
        <v>#REF!</v>
      </c>
    </row>
    <row r="16" spans="1:37" x14ac:dyDescent="0.2">
      <c r="A16" s="3">
        <v>12</v>
      </c>
      <c r="C16" s="10">
        <f t="shared" si="0"/>
        <v>0</v>
      </c>
      <c r="D16" s="24"/>
      <c r="E16" s="10">
        <f t="shared" si="1"/>
        <v>0</v>
      </c>
      <c r="F16" s="36"/>
      <c r="G16" s="10">
        <f t="shared" si="2"/>
        <v>0</v>
      </c>
      <c r="H16" s="32"/>
      <c r="I16" s="32"/>
      <c r="J16" s="32"/>
      <c r="K16" s="30"/>
      <c r="L16" s="20">
        <f t="shared" si="3"/>
        <v>1</v>
      </c>
      <c r="M16" s="10"/>
      <c r="N16" s="10"/>
      <c r="O16" s="10"/>
      <c r="P16" s="10"/>
      <c r="Q16" s="10"/>
      <c r="R16" s="10"/>
      <c r="S16" s="25" t="e">
        <f>#REF!</f>
        <v>#REF!</v>
      </c>
      <c r="T16" s="25">
        <v>15</v>
      </c>
      <c r="U16" s="26" t="e">
        <f t="shared" si="4"/>
        <v>#REF!</v>
      </c>
      <c r="V16" s="14" t="e">
        <f t="shared" si="5"/>
        <v>#REF!</v>
      </c>
      <c r="W16" s="15" t="e">
        <f t="shared" si="5"/>
        <v>#REF!</v>
      </c>
      <c r="X16" s="15" t="e">
        <f t="shared" si="5"/>
        <v>#REF!</v>
      </c>
      <c r="Y16" s="15" t="e">
        <f t="shared" si="5"/>
        <v>#REF!</v>
      </c>
      <c r="Z16" s="15" t="e">
        <f t="shared" si="5"/>
        <v>#REF!</v>
      </c>
      <c r="AA16" s="15" t="e">
        <f t="shared" si="5"/>
        <v>#REF!</v>
      </c>
      <c r="AB16" s="15" t="e">
        <f t="shared" si="5"/>
        <v>#REF!</v>
      </c>
      <c r="AC16" s="15" t="e">
        <f t="shared" si="5"/>
        <v>#REF!</v>
      </c>
      <c r="AD16" s="14" t="e">
        <f t="shared" si="5"/>
        <v>#REF!</v>
      </c>
      <c r="AE16" s="14" t="e">
        <f t="shared" si="5"/>
        <v>#REF!</v>
      </c>
      <c r="AF16" s="14" t="e">
        <f t="shared" si="5"/>
        <v>#REF!</v>
      </c>
      <c r="AG16" s="14" t="e">
        <f t="shared" si="5"/>
        <v>#REF!</v>
      </c>
      <c r="AH16" s="14" t="e">
        <f t="shared" si="5"/>
        <v>#REF!</v>
      </c>
      <c r="AI16" s="14" t="e">
        <f t="shared" si="5"/>
        <v>#REF!</v>
      </c>
      <c r="AJ16" s="14" t="e">
        <f t="shared" si="5"/>
        <v>#REF!</v>
      </c>
      <c r="AK16" s="14" t="e">
        <f t="shared" si="5"/>
        <v>#REF!</v>
      </c>
    </row>
    <row r="17" spans="1:256" x14ac:dyDescent="0.2">
      <c r="A17" s="6" t="s">
        <v>55</v>
      </c>
      <c r="B17" s="7">
        <f>SUM(B6:B16)</f>
        <v>0</v>
      </c>
      <c r="C17" s="11" t="e">
        <f>V17/$U17</f>
        <v>#REF!</v>
      </c>
      <c r="D17" s="11" t="e">
        <f t="shared" ref="D17:R17" si="6">W17/$U$17</f>
        <v>#REF!</v>
      </c>
      <c r="E17" s="11" t="e">
        <f t="shared" si="6"/>
        <v>#REF!</v>
      </c>
      <c r="F17" s="11" t="e">
        <f t="shared" si="6"/>
        <v>#REF!</v>
      </c>
      <c r="G17" s="11" t="e">
        <f t="shared" si="6"/>
        <v>#REF!</v>
      </c>
      <c r="H17" s="17" t="e">
        <f t="shared" si="6"/>
        <v>#REF!</v>
      </c>
      <c r="I17" s="17" t="e">
        <f t="shared" si="6"/>
        <v>#REF!</v>
      </c>
      <c r="J17" s="17" t="e">
        <f t="shared" si="6"/>
        <v>#REF!</v>
      </c>
      <c r="K17" s="31" t="e">
        <f t="shared" si="6"/>
        <v>#REF!</v>
      </c>
      <c r="L17" s="21" t="e">
        <f t="shared" si="6"/>
        <v>#REF!</v>
      </c>
      <c r="M17" s="11" t="e">
        <f t="shared" si="6"/>
        <v>#REF!</v>
      </c>
      <c r="N17" s="11" t="e">
        <f t="shared" si="6"/>
        <v>#REF!</v>
      </c>
      <c r="O17" s="11" t="e">
        <f t="shared" si="6"/>
        <v>#REF!</v>
      </c>
      <c r="P17" s="11" t="e">
        <f t="shared" si="6"/>
        <v>#REF!</v>
      </c>
      <c r="Q17" s="11" t="e">
        <f t="shared" si="6"/>
        <v>#REF!</v>
      </c>
      <c r="R17" s="11" t="e">
        <f t="shared" si="6"/>
        <v>#REF!</v>
      </c>
      <c r="S17" s="35" t="e">
        <f>#REF!</f>
        <v>#REF!</v>
      </c>
      <c r="T17" s="31">
        <v>15</v>
      </c>
      <c r="U17" s="27" t="e">
        <f t="shared" ref="U17:AD17" si="7">SUM(U6:U16)</f>
        <v>#REF!</v>
      </c>
      <c r="V17" s="17" t="e">
        <f t="shared" si="7"/>
        <v>#REF!</v>
      </c>
      <c r="W17" s="18" t="e">
        <f t="shared" si="7"/>
        <v>#REF!</v>
      </c>
      <c r="X17" s="18" t="e">
        <f t="shared" si="7"/>
        <v>#REF!</v>
      </c>
      <c r="Y17" s="18" t="e">
        <f t="shared" si="7"/>
        <v>#REF!</v>
      </c>
      <c r="Z17" s="18" t="e">
        <f t="shared" si="7"/>
        <v>#REF!</v>
      </c>
      <c r="AA17" s="18" t="e">
        <f t="shared" si="7"/>
        <v>#REF!</v>
      </c>
      <c r="AB17" s="18" t="e">
        <f t="shared" si="7"/>
        <v>#REF!</v>
      </c>
      <c r="AC17" s="18" t="e">
        <f t="shared" si="7"/>
        <v>#REF!</v>
      </c>
      <c r="AD17" s="17" t="e">
        <f t="shared" si="7"/>
        <v>#REF!</v>
      </c>
      <c r="AE17" s="17" t="e">
        <f t="shared" ref="AE17:AK17" si="8">SUM(AE6:AE16)</f>
        <v>#REF!</v>
      </c>
      <c r="AF17" s="17" t="e">
        <f t="shared" si="8"/>
        <v>#REF!</v>
      </c>
      <c r="AG17" s="17" t="e">
        <f t="shared" si="8"/>
        <v>#REF!</v>
      </c>
      <c r="AH17" s="17" t="e">
        <f t="shared" si="8"/>
        <v>#REF!</v>
      </c>
      <c r="AI17" s="17" t="e">
        <f t="shared" si="8"/>
        <v>#REF!</v>
      </c>
      <c r="AJ17" s="17" t="e">
        <f t="shared" si="8"/>
        <v>#REF!</v>
      </c>
      <c r="AK17" s="17" t="e">
        <f t="shared" si="8"/>
        <v>#REF!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x14ac:dyDescent="0.2">
      <c r="A18" s="3"/>
      <c r="H18" s="30"/>
      <c r="I18" s="30"/>
      <c r="M18" s="10" t="e">
        <f t="shared" ref="M18:R18" si="9">AVERAGEA(M6:M16)</f>
        <v>#DIV/0!</v>
      </c>
      <c r="N18" s="10" t="e">
        <f t="shared" si="9"/>
        <v>#DIV/0!</v>
      </c>
      <c r="O18" s="10" t="e">
        <f t="shared" si="9"/>
        <v>#DIV/0!</v>
      </c>
      <c r="P18" s="10" t="e">
        <f t="shared" si="9"/>
        <v>#DIV/0!</v>
      </c>
      <c r="Q18" s="10" t="e">
        <f t="shared" si="9"/>
        <v>#DIV/0!</v>
      </c>
      <c r="R18" s="10" t="e">
        <f t="shared" si="9"/>
        <v>#DIV/0!</v>
      </c>
      <c r="S18" s="34" t="e">
        <f>SUM(S$6:S$16)</f>
        <v>#REF!</v>
      </c>
      <c r="U18" s="26" t="e">
        <f>T17*S17/100</f>
        <v>#REF!</v>
      </c>
    </row>
    <row r="19" spans="1:256" x14ac:dyDescent="0.2">
      <c r="A19" s="6" t="s">
        <v>12</v>
      </c>
      <c r="B19" s="7" t="s">
        <v>65</v>
      </c>
      <c r="H19" s="30"/>
      <c r="I19" s="30"/>
    </row>
    <row r="20" spans="1:256" x14ac:dyDescent="0.2">
      <c r="A20" s="3"/>
      <c r="H20" s="30"/>
      <c r="I20" s="30"/>
    </row>
    <row r="21" spans="1:256" x14ac:dyDescent="0.2">
      <c r="A21" s="3">
        <v>1</v>
      </c>
      <c r="C21" s="10">
        <f t="shared" ref="C21:C29" si="10">(D21*0.915)</f>
        <v>0</v>
      </c>
      <c r="D21" s="24"/>
      <c r="E21" s="10">
        <f t="shared" ref="E21:E29" si="11">(F21*0.915)</f>
        <v>0</v>
      </c>
      <c r="F21" s="36"/>
      <c r="G21" s="10">
        <f t="shared" ref="G21:G29" si="12">(F21/L21)*0.915</f>
        <v>0</v>
      </c>
      <c r="H21" s="32"/>
      <c r="I21" s="32"/>
      <c r="J21" s="32"/>
      <c r="K21" s="30"/>
      <c r="L21" s="20">
        <f t="shared" ref="L21:L29" si="13">(100-D21)/100</f>
        <v>1</v>
      </c>
      <c r="M21" s="10"/>
      <c r="N21" s="10"/>
      <c r="O21" s="10"/>
      <c r="P21" s="10"/>
      <c r="Q21" s="10"/>
      <c r="R21" s="10"/>
      <c r="S21" s="25" t="e">
        <f>#REF!</f>
        <v>#REF!</v>
      </c>
      <c r="T21" s="25">
        <v>14</v>
      </c>
      <c r="U21" s="26" t="e">
        <f t="shared" ref="U21:U29" si="14">T21/100*S21</f>
        <v>#REF!</v>
      </c>
      <c r="V21" s="14" t="e">
        <f t="shared" ref="V21:AK28" si="15">$U21*C21</f>
        <v>#REF!</v>
      </c>
      <c r="W21" s="15" t="e">
        <f t="shared" si="15"/>
        <v>#REF!</v>
      </c>
      <c r="X21" s="15" t="e">
        <f t="shared" si="15"/>
        <v>#REF!</v>
      </c>
      <c r="Y21" s="15" t="e">
        <f t="shared" si="15"/>
        <v>#REF!</v>
      </c>
      <c r="Z21" s="15" t="e">
        <f t="shared" si="15"/>
        <v>#REF!</v>
      </c>
      <c r="AA21" s="15" t="e">
        <f t="shared" si="15"/>
        <v>#REF!</v>
      </c>
      <c r="AB21" s="15" t="e">
        <f t="shared" si="15"/>
        <v>#REF!</v>
      </c>
      <c r="AC21" s="15" t="e">
        <f t="shared" si="15"/>
        <v>#REF!</v>
      </c>
      <c r="AD21" s="14" t="e">
        <f t="shared" si="15"/>
        <v>#REF!</v>
      </c>
      <c r="AE21" s="14" t="e">
        <f t="shared" si="15"/>
        <v>#REF!</v>
      </c>
      <c r="AF21" s="14" t="e">
        <f t="shared" si="15"/>
        <v>#REF!</v>
      </c>
      <c r="AG21" s="14" t="e">
        <f t="shared" si="15"/>
        <v>#REF!</v>
      </c>
      <c r="AH21" s="14" t="e">
        <f t="shared" si="15"/>
        <v>#REF!</v>
      </c>
      <c r="AI21" s="14" t="e">
        <f t="shared" si="15"/>
        <v>#REF!</v>
      </c>
      <c r="AJ21" s="14" t="e">
        <f t="shared" si="15"/>
        <v>#REF!</v>
      </c>
      <c r="AK21" s="14" t="e">
        <f t="shared" si="15"/>
        <v>#REF!</v>
      </c>
    </row>
    <row r="22" spans="1:256" x14ac:dyDescent="0.2">
      <c r="A22" s="3">
        <v>2</v>
      </c>
      <c r="C22" s="10">
        <f t="shared" si="10"/>
        <v>0</v>
      </c>
      <c r="D22" s="24"/>
      <c r="E22" s="10">
        <f t="shared" si="11"/>
        <v>0</v>
      </c>
      <c r="F22" s="36"/>
      <c r="G22" s="10">
        <f t="shared" si="12"/>
        <v>0</v>
      </c>
      <c r="H22" s="32"/>
      <c r="I22" s="32"/>
      <c r="J22" s="32"/>
      <c r="K22" s="30"/>
      <c r="L22" s="20">
        <f t="shared" si="13"/>
        <v>1</v>
      </c>
      <c r="M22" s="10"/>
      <c r="N22" s="10"/>
      <c r="O22" s="10"/>
      <c r="P22" s="10"/>
      <c r="Q22" s="10"/>
      <c r="R22" s="10"/>
      <c r="S22" s="25" t="e">
        <f>#REF!</f>
        <v>#REF!</v>
      </c>
      <c r="T22" s="25">
        <v>14</v>
      </c>
      <c r="U22" s="26" t="e">
        <f t="shared" si="14"/>
        <v>#REF!</v>
      </c>
      <c r="V22" s="14" t="e">
        <f t="shared" si="15"/>
        <v>#REF!</v>
      </c>
      <c r="W22" s="15" t="e">
        <f t="shared" si="15"/>
        <v>#REF!</v>
      </c>
      <c r="X22" s="15" t="e">
        <f t="shared" si="15"/>
        <v>#REF!</v>
      </c>
      <c r="Y22" s="15" t="e">
        <f t="shared" si="15"/>
        <v>#REF!</v>
      </c>
      <c r="Z22" s="15" t="e">
        <f t="shared" si="15"/>
        <v>#REF!</v>
      </c>
      <c r="AA22" s="15" t="e">
        <f t="shared" si="15"/>
        <v>#REF!</v>
      </c>
      <c r="AB22" s="15" t="e">
        <f t="shared" si="15"/>
        <v>#REF!</v>
      </c>
      <c r="AC22" s="15" t="e">
        <f t="shared" si="15"/>
        <v>#REF!</v>
      </c>
      <c r="AD22" s="14" t="e">
        <f t="shared" si="15"/>
        <v>#REF!</v>
      </c>
      <c r="AE22" s="14" t="e">
        <f t="shared" si="15"/>
        <v>#REF!</v>
      </c>
      <c r="AF22" s="14" t="e">
        <f t="shared" si="15"/>
        <v>#REF!</v>
      </c>
      <c r="AG22" s="14" t="e">
        <f t="shared" si="15"/>
        <v>#REF!</v>
      </c>
      <c r="AH22" s="14" t="e">
        <f t="shared" si="15"/>
        <v>#REF!</v>
      </c>
      <c r="AI22" s="14" t="e">
        <f t="shared" si="15"/>
        <v>#REF!</v>
      </c>
      <c r="AJ22" s="14" t="e">
        <f t="shared" si="15"/>
        <v>#REF!</v>
      </c>
      <c r="AK22" s="14" t="e">
        <f t="shared" si="15"/>
        <v>#REF!</v>
      </c>
    </row>
    <row r="23" spans="1:256" x14ac:dyDescent="0.2">
      <c r="A23" s="3">
        <v>3</v>
      </c>
      <c r="C23" s="10">
        <f t="shared" si="10"/>
        <v>0</v>
      </c>
      <c r="D23" s="24"/>
      <c r="E23" s="10">
        <f t="shared" si="11"/>
        <v>0</v>
      </c>
      <c r="F23" s="36"/>
      <c r="G23" s="10">
        <f t="shared" si="12"/>
        <v>0</v>
      </c>
      <c r="H23" s="32"/>
      <c r="I23" s="32"/>
      <c r="J23" s="32"/>
      <c r="K23" s="30"/>
      <c r="L23" s="20">
        <f t="shared" si="13"/>
        <v>1</v>
      </c>
      <c r="M23" s="10"/>
      <c r="N23" s="10"/>
      <c r="O23" s="10"/>
      <c r="P23" s="10"/>
      <c r="Q23" s="10"/>
      <c r="R23" s="10"/>
      <c r="S23" s="25" t="e">
        <f>#REF!</f>
        <v>#REF!</v>
      </c>
      <c r="T23" s="25">
        <v>14</v>
      </c>
      <c r="U23" s="26" t="e">
        <f t="shared" si="14"/>
        <v>#REF!</v>
      </c>
      <c r="V23" s="14" t="e">
        <f t="shared" si="15"/>
        <v>#REF!</v>
      </c>
      <c r="W23" s="15" t="e">
        <f t="shared" si="15"/>
        <v>#REF!</v>
      </c>
      <c r="X23" s="15" t="e">
        <f t="shared" si="15"/>
        <v>#REF!</v>
      </c>
      <c r="Y23" s="15" t="e">
        <f t="shared" si="15"/>
        <v>#REF!</v>
      </c>
      <c r="Z23" s="15" t="e">
        <f t="shared" si="15"/>
        <v>#REF!</v>
      </c>
      <c r="AA23" s="15" t="e">
        <f t="shared" si="15"/>
        <v>#REF!</v>
      </c>
      <c r="AB23" s="15" t="e">
        <f t="shared" si="15"/>
        <v>#REF!</v>
      </c>
      <c r="AC23" s="15" t="e">
        <f t="shared" si="15"/>
        <v>#REF!</v>
      </c>
      <c r="AD23" s="14" t="e">
        <f t="shared" si="15"/>
        <v>#REF!</v>
      </c>
      <c r="AE23" s="14" t="e">
        <f t="shared" si="15"/>
        <v>#REF!</v>
      </c>
      <c r="AF23" s="14" t="e">
        <f t="shared" si="15"/>
        <v>#REF!</v>
      </c>
      <c r="AG23" s="14" t="e">
        <f t="shared" si="15"/>
        <v>#REF!</v>
      </c>
      <c r="AH23" s="14" t="e">
        <f t="shared" si="15"/>
        <v>#REF!</v>
      </c>
      <c r="AI23" s="14" t="e">
        <f t="shared" si="15"/>
        <v>#REF!</v>
      </c>
      <c r="AJ23" s="14" t="e">
        <f t="shared" si="15"/>
        <v>#REF!</v>
      </c>
      <c r="AK23" s="14" t="e">
        <f t="shared" si="15"/>
        <v>#REF!</v>
      </c>
    </row>
    <row r="24" spans="1:256" x14ac:dyDescent="0.2">
      <c r="A24" s="3">
        <v>4</v>
      </c>
      <c r="C24" s="10">
        <f t="shared" si="10"/>
        <v>0</v>
      </c>
      <c r="D24" s="24"/>
      <c r="E24" s="10">
        <f t="shared" si="11"/>
        <v>0</v>
      </c>
      <c r="F24" s="36"/>
      <c r="G24" s="10">
        <f t="shared" si="12"/>
        <v>0</v>
      </c>
      <c r="H24" s="32"/>
      <c r="I24" s="32"/>
      <c r="J24" s="32"/>
      <c r="K24" s="30"/>
      <c r="L24" s="20">
        <f t="shared" si="13"/>
        <v>1</v>
      </c>
      <c r="M24" s="10"/>
      <c r="N24" s="10"/>
      <c r="O24" s="10"/>
      <c r="P24" s="10"/>
      <c r="Q24" s="10"/>
      <c r="R24" s="10"/>
      <c r="S24" s="25" t="e">
        <f>#REF!</f>
        <v>#REF!</v>
      </c>
      <c r="T24" s="25">
        <v>14</v>
      </c>
      <c r="U24" s="26" t="e">
        <f t="shared" si="14"/>
        <v>#REF!</v>
      </c>
      <c r="V24" s="14" t="e">
        <f t="shared" si="15"/>
        <v>#REF!</v>
      </c>
      <c r="W24" s="15" t="e">
        <f t="shared" si="15"/>
        <v>#REF!</v>
      </c>
      <c r="X24" s="15" t="e">
        <f t="shared" si="15"/>
        <v>#REF!</v>
      </c>
      <c r="Y24" s="15" t="e">
        <f t="shared" si="15"/>
        <v>#REF!</v>
      </c>
      <c r="Z24" s="15" t="e">
        <f t="shared" si="15"/>
        <v>#REF!</v>
      </c>
      <c r="AA24" s="15" t="e">
        <f t="shared" si="15"/>
        <v>#REF!</v>
      </c>
      <c r="AB24" s="15" t="e">
        <f t="shared" si="15"/>
        <v>#REF!</v>
      </c>
      <c r="AC24" s="15" t="e">
        <f t="shared" si="15"/>
        <v>#REF!</v>
      </c>
      <c r="AD24" s="14" t="e">
        <f t="shared" si="15"/>
        <v>#REF!</v>
      </c>
      <c r="AE24" s="14" t="e">
        <f t="shared" si="15"/>
        <v>#REF!</v>
      </c>
      <c r="AF24" s="14" t="e">
        <f t="shared" si="15"/>
        <v>#REF!</v>
      </c>
      <c r="AG24" s="14" t="e">
        <f t="shared" si="15"/>
        <v>#REF!</v>
      </c>
      <c r="AH24" s="14" t="e">
        <f t="shared" si="15"/>
        <v>#REF!</v>
      </c>
      <c r="AI24" s="14" t="e">
        <f t="shared" si="15"/>
        <v>#REF!</v>
      </c>
      <c r="AJ24" s="14" t="e">
        <f t="shared" si="15"/>
        <v>#REF!</v>
      </c>
      <c r="AK24" s="14" t="e">
        <f t="shared" si="15"/>
        <v>#REF!</v>
      </c>
    </row>
    <row r="25" spans="1:256" x14ac:dyDescent="0.2">
      <c r="A25" s="3">
        <v>5</v>
      </c>
      <c r="C25" s="10">
        <f t="shared" si="10"/>
        <v>0</v>
      </c>
      <c r="D25" s="24"/>
      <c r="E25" s="10">
        <f t="shared" si="11"/>
        <v>0</v>
      </c>
      <c r="F25" s="36"/>
      <c r="G25" s="10">
        <f t="shared" si="12"/>
        <v>0</v>
      </c>
      <c r="H25" s="32"/>
      <c r="I25" s="32"/>
      <c r="J25" s="32"/>
      <c r="K25" s="30"/>
      <c r="L25" s="20">
        <f t="shared" si="13"/>
        <v>1</v>
      </c>
      <c r="M25" s="10"/>
      <c r="N25" s="10"/>
      <c r="O25" s="10"/>
      <c r="P25" s="10"/>
      <c r="Q25" s="10"/>
      <c r="R25" s="10"/>
      <c r="S25" s="25" t="e">
        <f>#REF!</f>
        <v>#REF!</v>
      </c>
      <c r="T25" s="25">
        <v>14</v>
      </c>
      <c r="U25" s="26" t="e">
        <f t="shared" si="14"/>
        <v>#REF!</v>
      </c>
      <c r="V25" s="14" t="e">
        <f t="shared" si="15"/>
        <v>#REF!</v>
      </c>
      <c r="W25" s="15" t="e">
        <f t="shared" si="15"/>
        <v>#REF!</v>
      </c>
      <c r="X25" s="15" t="e">
        <f t="shared" si="15"/>
        <v>#REF!</v>
      </c>
      <c r="Y25" s="15" t="e">
        <f t="shared" si="15"/>
        <v>#REF!</v>
      </c>
      <c r="Z25" s="15" t="e">
        <f t="shared" si="15"/>
        <v>#REF!</v>
      </c>
      <c r="AA25" s="15" t="e">
        <f t="shared" si="15"/>
        <v>#REF!</v>
      </c>
      <c r="AB25" s="15" t="e">
        <f t="shared" si="15"/>
        <v>#REF!</v>
      </c>
      <c r="AC25" s="15" t="e">
        <f t="shared" si="15"/>
        <v>#REF!</v>
      </c>
      <c r="AD25" s="14" t="e">
        <f t="shared" si="15"/>
        <v>#REF!</v>
      </c>
      <c r="AE25" s="14" t="e">
        <f t="shared" si="15"/>
        <v>#REF!</v>
      </c>
      <c r="AF25" s="14" t="e">
        <f t="shared" si="15"/>
        <v>#REF!</v>
      </c>
      <c r="AG25" s="14" t="e">
        <f t="shared" si="15"/>
        <v>#REF!</v>
      </c>
      <c r="AH25" s="14" t="e">
        <f t="shared" si="15"/>
        <v>#REF!</v>
      </c>
      <c r="AI25" s="14" t="e">
        <f t="shared" si="15"/>
        <v>#REF!</v>
      </c>
      <c r="AJ25" s="14" t="e">
        <f t="shared" si="15"/>
        <v>#REF!</v>
      </c>
      <c r="AK25" s="14" t="e">
        <f t="shared" si="15"/>
        <v>#REF!</v>
      </c>
    </row>
    <row r="26" spans="1:256" x14ac:dyDescent="0.2">
      <c r="A26" s="3">
        <v>6</v>
      </c>
      <c r="C26" s="10">
        <f t="shared" si="10"/>
        <v>0</v>
      </c>
      <c r="D26" s="24"/>
      <c r="E26" s="10">
        <f t="shared" si="11"/>
        <v>0</v>
      </c>
      <c r="F26" s="36"/>
      <c r="G26" s="10">
        <f t="shared" si="12"/>
        <v>0</v>
      </c>
      <c r="H26" s="32"/>
      <c r="I26" s="32"/>
      <c r="J26" s="32"/>
      <c r="K26" s="30"/>
      <c r="L26" s="20">
        <f t="shared" si="13"/>
        <v>1</v>
      </c>
      <c r="M26" s="10"/>
      <c r="N26" s="10"/>
      <c r="O26" s="10"/>
      <c r="P26" s="10"/>
      <c r="Q26" s="10"/>
      <c r="R26" s="10"/>
      <c r="S26" s="25" t="e">
        <f>#REF!</f>
        <v>#REF!</v>
      </c>
      <c r="T26" s="25">
        <v>14</v>
      </c>
      <c r="U26" s="26" t="e">
        <f t="shared" si="14"/>
        <v>#REF!</v>
      </c>
      <c r="V26" s="14" t="e">
        <f t="shared" si="15"/>
        <v>#REF!</v>
      </c>
      <c r="W26" s="15" t="e">
        <f t="shared" si="15"/>
        <v>#REF!</v>
      </c>
      <c r="X26" s="15" t="e">
        <f t="shared" si="15"/>
        <v>#REF!</v>
      </c>
      <c r="Y26" s="15" t="e">
        <f t="shared" si="15"/>
        <v>#REF!</v>
      </c>
      <c r="Z26" s="15" t="e">
        <f t="shared" si="15"/>
        <v>#REF!</v>
      </c>
      <c r="AA26" s="15" t="e">
        <f t="shared" si="15"/>
        <v>#REF!</v>
      </c>
      <c r="AB26" s="15" t="e">
        <f t="shared" si="15"/>
        <v>#REF!</v>
      </c>
      <c r="AC26" s="15" t="e">
        <f t="shared" si="15"/>
        <v>#REF!</v>
      </c>
      <c r="AD26" s="14" t="e">
        <f t="shared" si="15"/>
        <v>#REF!</v>
      </c>
      <c r="AE26" s="14" t="e">
        <f t="shared" si="15"/>
        <v>#REF!</v>
      </c>
      <c r="AF26" s="14" t="e">
        <f t="shared" si="15"/>
        <v>#REF!</v>
      </c>
      <c r="AG26" s="14" t="e">
        <f t="shared" si="15"/>
        <v>#REF!</v>
      </c>
      <c r="AH26" s="14" t="e">
        <f t="shared" si="15"/>
        <v>#REF!</v>
      </c>
      <c r="AI26" s="14" t="e">
        <f t="shared" si="15"/>
        <v>#REF!</v>
      </c>
      <c r="AJ26" s="14" t="e">
        <f t="shared" si="15"/>
        <v>#REF!</v>
      </c>
      <c r="AK26" s="14" t="e">
        <f t="shared" si="15"/>
        <v>#REF!</v>
      </c>
    </row>
    <row r="27" spans="1:256" x14ac:dyDescent="0.2">
      <c r="A27" s="3">
        <v>7</v>
      </c>
      <c r="C27" s="10">
        <f t="shared" si="10"/>
        <v>0</v>
      </c>
      <c r="D27" s="24"/>
      <c r="E27" s="10">
        <f t="shared" si="11"/>
        <v>0</v>
      </c>
      <c r="F27" s="36"/>
      <c r="G27" s="10">
        <f t="shared" si="12"/>
        <v>0</v>
      </c>
      <c r="H27" s="32"/>
      <c r="I27" s="32"/>
      <c r="J27" s="32"/>
      <c r="K27" s="30"/>
      <c r="L27" s="20">
        <f t="shared" si="13"/>
        <v>1</v>
      </c>
      <c r="M27" s="10"/>
      <c r="N27" s="10"/>
      <c r="O27" s="10"/>
      <c r="P27" s="10"/>
      <c r="Q27" s="10"/>
      <c r="R27" s="10"/>
      <c r="S27" s="25" t="e">
        <f>#REF!</f>
        <v>#REF!</v>
      </c>
      <c r="T27" s="25">
        <v>14</v>
      </c>
      <c r="U27" s="26" t="e">
        <f t="shared" si="14"/>
        <v>#REF!</v>
      </c>
      <c r="V27" s="14" t="e">
        <f t="shared" si="15"/>
        <v>#REF!</v>
      </c>
      <c r="W27" s="15" t="e">
        <f t="shared" si="15"/>
        <v>#REF!</v>
      </c>
      <c r="X27" s="15" t="e">
        <f t="shared" si="15"/>
        <v>#REF!</v>
      </c>
      <c r="Y27" s="15" t="e">
        <f t="shared" si="15"/>
        <v>#REF!</v>
      </c>
      <c r="Z27" s="15" t="e">
        <f t="shared" si="15"/>
        <v>#REF!</v>
      </c>
      <c r="AA27" s="15" t="e">
        <f t="shared" si="15"/>
        <v>#REF!</v>
      </c>
      <c r="AB27" s="15" t="e">
        <f t="shared" si="15"/>
        <v>#REF!</v>
      </c>
      <c r="AC27" s="15" t="e">
        <f t="shared" si="15"/>
        <v>#REF!</v>
      </c>
      <c r="AD27" s="14" t="e">
        <f t="shared" si="15"/>
        <v>#REF!</v>
      </c>
      <c r="AE27" s="14" t="e">
        <f t="shared" si="15"/>
        <v>#REF!</v>
      </c>
      <c r="AF27" s="14" t="e">
        <f t="shared" si="15"/>
        <v>#REF!</v>
      </c>
      <c r="AG27" s="14" t="e">
        <f t="shared" si="15"/>
        <v>#REF!</v>
      </c>
      <c r="AH27" s="14" t="e">
        <f t="shared" si="15"/>
        <v>#REF!</v>
      </c>
      <c r="AI27" s="14" t="e">
        <f t="shared" si="15"/>
        <v>#REF!</v>
      </c>
      <c r="AJ27" s="14" t="e">
        <f t="shared" si="15"/>
        <v>#REF!</v>
      </c>
      <c r="AK27" s="14" t="e">
        <f t="shared" si="15"/>
        <v>#REF!</v>
      </c>
    </row>
    <row r="28" spans="1:256" x14ac:dyDescent="0.2">
      <c r="A28" s="3">
        <v>8</v>
      </c>
      <c r="C28" s="10">
        <f t="shared" si="10"/>
        <v>0</v>
      </c>
      <c r="D28" s="24"/>
      <c r="E28" s="10">
        <f t="shared" si="11"/>
        <v>0</v>
      </c>
      <c r="F28" s="36"/>
      <c r="G28" s="10">
        <f t="shared" si="12"/>
        <v>0</v>
      </c>
      <c r="H28" s="32"/>
      <c r="I28" s="32"/>
      <c r="J28" s="32"/>
      <c r="K28" s="30"/>
      <c r="L28" s="20">
        <f t="shared" si="13"/>
        <v>1</v>
      </c>
      <c r="M28" s="10"/>
      <c r="N28" s="10"/>
      <c r="O28" s="10"/>
      <c r="P28" s="10"/>
      <c r="Q28" s="10"/>
      <c r="R28" s="10"/>
      <c r="S28" s="25" t="e">
        <f>#REF!</f>
        <v>#REF!</v>
      </c>
      <c r="T28" s="25">
        <v>14</v>
      </c>
      <c r="U28" s="26" t="e">
        <f t="shared" si="14"/>
        <v>#REF!</v>
      </c>
      <c r="V28" s="14" t="e">
        <f t="shared" si="15"/>
        <v>#REF!</v>
      </c>
      <c r="W28" s="15" t="e">
        <f t="shared" si="15"/>
        <v>#REF!</v>
      </c>
      <c r="X28" s="15" t="e">
        <f t="shared" si="15"/>
        <v>#REF!</v>
      </c>
      <c r="Y28" s="15" t="e">
        <f t="shared" si="15"/>
        <v>#REF!</v>
      </c>
      <c r="Z28" s="15" t="e">
        <f t="shared" si="15"/>
        <v>#REF!</v>
      </c>
      <c r="AA28" s="15" t="e">
        <f t="shared" si="15"/>
        <v>#REF!</v>
      </c>
      <c r="AB28" s="15" t="e">
        <f t="shared" si="15"/>
        <v>#REF!</v>
      </c>
      <c r="AC28" s="15" t="e">
        <f t="shared" si="15"/>
        <v>#REF!</v>
      </c>
      <c r="AD28" s="14" t="e">
        <f t="shared" si="15"/>
        <v>#REF!</v>
      </c>
      <c r="AE28" s="14" t="e">
        <f t="shared" si="15"/>
        <v>#REF!</v>
      </c>
      <c r="AF28" s="14" t="e">
        <f t="shared" si="15"/>
        <v>#REF!</v>
      </c>
      <c r="AG28" s="14" t="e">
        <f t="shared" si="15"/>
        <v>#REF!</v>
      </c>
      <c r="AH28" s="14" t="e">
        <f t="shared" si="15"/>
        <v>#REF!</v>
      </c>
      <c r="AI28" s="14" t="e">
        <f t="shared" si="15"/>
        <v>#REF!</v>
      </c>
      <c r="AJ28" s="14" t="e">
        <f t="shared" si="15"/>
        <v>#REF!</v>
      </c>
      <c r="AK28" s="14" t="e">
        <f t="shared" si="15"/>
        <v>#REF!</v>
      </c>
    </row>
    <row r="29" spans="1:256" x14ac:dyDescent="0.2">
      <c r="A29" s="3">
        <v>9</v>
      </c>
      <c r="C29" s="10">
        <f t="shared" si="10"/>
        <v>0</v>
      </c>
      <c r="D29" s="24"/>
      <c r="E29" s="10">
        <f t="shared" si="11"/>
        <v>0</v>
      </c>
      <c r="F29" s="36"/>
      <c r="G29" s="10">
        <f t="shared" si="12"/>
        <v>0</v>
      </c>
      <c r="H29" s="32"/>
      <c r="I29" s="32"/>
      <c r="J29" s="32"/>
      <c r="K29" s="30"/>
      <c r="L29" s="20">
        <f t="shared" si="13"/>
        <v>1</v>
      </c>
      <c r="M29" s="10"/>
      <c r="N29" s="10"/>
      <c r="O29" s="10"/>
      <c r="P29" s="10"/>
      <c r="Q29" s="10"/>
      <c r="R29" s="10"/>
      <c r="S29" s="25" t="e">
        <f>#REF!</f>
        <v>#REF!</v>
      </c>
      <c r="T29" s="25">
        <v>14</v>
      </c>
      <c r="U29" s="26" t="e">
        <f t="shared" si="14"/>
        <v>#REF!</v>
      </c>
      <c r="V29" s="14" t="e">
        <f t="shared" ref="V29:AC29" si="16">$U29*C29</f>
        <v>#REF!</v>
      </c>
      <c r="W29" s="15" t="e">
        <f t="shared" si="16"/>
        <v>#REF!</v>
      </c>
      <c r="X29" s="15" t="e">
        <f t="shared" si="16"/>
        <v>#REF!</v>
      </c>
      <c r="Y29" s="15" t="e">
        <f t="shared" si="16"/>
        <v>#REF!</v>
      </c>
      <c r="Z29" s="15" t="e">
        <f t="shared" si="16"/>
        <v>#REF!</v>
      </c>
      <c r="AA29" s="15" t="e">
        <f t="shared" si="16"/>
        <v>#REF!</v>
      </c>
      <c r="AB29" s="15" t="e">
        <f t="shared" si="16"/>
        <v>#REF!</v>
      </c>
      <c r="AC29" s="15" t="e">
        <f t="shared" si="16"/>
        <v>#REF!</v>
      </c>
      <c r="AD29" s="14" t="e">
        <f>SUM(AD20:AD28)</f>
        <v>#REF!</v>
      </c>
      <c r="AE29" s="14" t="e">
        <f t="shared" ref="AE29:AK29" si="17">$U29*L29</f>
        <v>#REF!</v>
      </c>
      <c r="AF29" s="14" t="e">
        <f t="shared" si="17"/>
        <v>#REF!</v>
      </c>
      <c r="AG29" s="14" t="e">
        <f t="shared" si="17"/>
        <v>#REF!</v>
      </c>
      <c r="AH29" s="14" t="e">
        <f t="shared" si="17"/>
        <v>#REF!</v>
      </c>
      <c r="AI29" s="14" t="e">
        <f t="shared" si="17"/>
        <v>#REF!</v>
      </c>
      <c r="AJ29" s="14" t="e">
        <f t="shared" si="17"/>
        <v>#REF!</v>
      </c>
      <c r="AK29" s="14" t="e">
        <f t="shared" si="17"/>
        <v>#REF!</v>
      </c>
    </row>
    <row r="30" spans="1:256" x14ac:dyDescent="0.2">
      <c r="A30" s="6" t="s">
        <v>55</v>
      </c>
      <c r="B30" s="7">
        <f>SUM(B21:B29)</f>
        <v>0</v>
      </c>
      <c r="C30" s="11" t="e">
        <f t="shared" ref="C30:R30" si="18">V30/$U30</f>
        <v>#REF!</v>
      </c>
      <c r="D30" s="11" t="e">
        <f t="shared" si="18"/>
        <v>#REF!</v>
      </c>
      <c r="E30" s="11" t="e">
        <f t="shared" si="18"/>
        <v>#REF!</v>
      </c>
      <c r="F30" s="11" t="e">
        <f t="shared" si="18"/>
        <v>#REF!</v>
      </c>
      <c r="G30" s="11" t="e">
        <f t="shared" si="18"/>
        <v>#REF!</v>
      </c>
      <c r="H30" s="17" t="e">
        <f t="shared" si="18"/>
        <v>#REF!</v>
      </c>
      <c r="I30" s="17" t="e">
        <f t="shared" si="18"/>
        <v>#REF!</v>
      </c>
      <c r="J30" s="17" t="e">
        <f t="shared" si="18"/>
        <v>#REF!</v>
      </c>
      <c r="K30" s="31" t="e">
        <f t="shared" si="18"/>
        <v>#REF!</v>
      </c>
      <c r="L30" s="21" t="e">
        <f t="shared" si="18"/>
        <v>#REF!</v>
      </c>
      <c r="M30" s="11" t="e">
        <f t="shared" si="18"/>
        <v>#REF!</v>
      </c>
      <c r="N30" s="11" t="e">
        <f t="shared" si="18"/>
        <v>#REF!</v>
      </c>
      <c r="O30" s="11" t="e">
        <f t="shared" si="18"/>
        <v>#REF!</v>
      </c>
      <c r="P30" s="11" t="e">
        <f t="shared" si="18"/>
        <v>#REF!</v>
      </c>
      <c r="Q30" s="11" t="e">
        <f t="shared" si="18"/>
        <v>#REF!</v>
      </c>
      <c r="R30" s="11" t="e">
        <f t="shared" si="18"/>
        <v>#REF!</v>
      </c>
      <c r="S30" s="35" t="e">
        <f>#REF!</f>
        <v>#REF!</v>
      </c>
      <c r="T30" s="31">
        <v>14</v>
      </c>
      <c r="U30" s="27" t="e">
        <f t="shared" ref="U30:AC30" si="19">SUM(U21:U29)</f>
        <v>#REF!</v>
      </c>
      <c r="V30" s="17" t="e">
        <f t="shared" si="19"/>
        <v>#REF!</v>
      </c>
      <c r="W30" s="18" t="e">
        <f t="shared" si="19"/>
        <v>#REF!</v>
      </c>
      <c r="X30" s="18" t="e">
        <f t="shared" si="19"/>
        <v>#REF!</v>
      </c>
      <c r="Y30" s="18" t="e">
        <f t="shared" si="19"/>
        <v>#REF!</v>
      </c>
      <c r="Z30" s="18" t="e">
        <f t="shared" si="19"/>
        <v>#REF!</v>
      </c>
      <c r="AA30" s="18" t="e">
        <f t="shared" si="19"/>
        <v>#REF!</v>
      </c>
      <c r="AB30" s="18" t="e">
        <f t="shared" si="19"/>
        <v>#REF!</v>
      </c>
      <c r="AC30" s="18" t="e">
        <f t="shared" si="19"/>
        <v>#REF!</v>
      </c>
      <c r="AD30" s="17" t="e">
        <f>SUM(AD21:AD29)</f>
        <v>#REF!</v>
      </c>
      <c r="AE30" s="17" t="e">
        <f t="shared" ref="AE30:AK30" si="20">SUM(AE21:AE29)</f>
        <v>#REF!</v>
      </c>
      <c r="AF30" s="17" t="e">
        <f t="shared" si="20"/>
        <v>#REF!</v>
      </c>
      <c r="AG30" s="17" t="e">
        <f t="shared" si="20"/>
        <v>#REF!</v>
      </c>
      <c r="AH30" s="17" t="e">
        <f t="shared" si="20"/>
        <v>#REF!</v>
      </c>
      <c r="AI30" s="17" t="e">
        <f t="shared" si="20"/>
        <v>#REF!</v>
      </c>
      <c r="AJ30" s="17" t="e">
        <f t="shared" si="20"/>
        <v>#REF!</v>
      </c>
      <c r="AK30" s="17" t="e">
        <f t="shared" si="20"/>
        <v>#REF!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x14ac:dyDescent="0.2">
      <c r="A31" s="3"/>
      <c r="F31" s="10"/>
      <c r="G31" s="10"/>
      <c r="H31" s="30"/>
      <c r="I31" s="30"/>
      <c r="M31" s="10" t="e">
        <f t="shared" ref="M31:R31" si="21">AVERAGEA(M21:M29)</f>
        <v>#DIV/0!</v>
      </c>
      <c r="N31" s="10" t="e">
        <f t="shared" si="21"/>
        <v>#DIV/0!</v>
      </c>
      <c r="O31" s="10" t="e">
        <f t="shared" si="21"/>
        <v>#DIV/0!</v>
      </c>
      <c r="P31" s="10" t="e">
        <f t="shared" si="21"/>
        <v>#DIV/0!</v>
      </c>
      <c r="Q31" s="10" t="e">
        <f t="shared" si="21"/>
        <v>#DIV/0!</v>
      </c>
      <c r="R31" s="10" t="e">
        <f t="shared" si="21"/>
        <v>#DIV/0!</v>
      </c>
      <c r="S31" s="34" t="e">
        <f>SUM(S$21:S$29)</f>
        <v>#REF!</v>
      </c>
      <c r="U31" s="26" t="e">
        <f>T30*S30/100</f>
        <v>#REF!</v>
      </c>
    </row>
    <row r="32" spans="1:256" x14ac:dyDescent="0.2">
      <c r="A32" s="6" t="s">
        <v>13</v>
      </c>
      <c r="B32" s="7" t="s">
        <v>65</v>
      </c>
      <c r="F32" s="10"/>
      <c r="G32" s="10"/>
      <c r="H32" s="30"/>
      <c r="I32" s="30"/>
      <c r="S32" s="33"/>
    </row>
    <row r="33" spans="1:256" x14ac:dyDescent="0.2">
      <c r="A33" s="3"/>
      <c r="F33" s="10"/>
      <c r="G33" s="10"/>
      <c r="H33" s="30"/>
      <c r="I33" s="30"/>
      <c r="S33" s="33"/>
    </row>
    <row r="34" spans="1:256" x14ac:dyDescent="0.2">
      <c r="A34" s="3">
        <v>1</v>
      </c>
      <c r="C34" s="10">
        <f t="shared" ref="C34:C40" si="22">(D34*0.915)</f>
        <v>0</v>
      </c>
      <c r="D34" s="24"/>
      <c r="E34" s="10">
        <f t="shared" ref="E34:E40" si="23">(F34*0.915)</f>
        <v>0</v>
      </c>
      <c r="F34" s="36"/>
      <c r="G34" s="10">
        <f t="shared" ref="G34:G40" si="24">(F34/L34)*0.915</f>
        <v>0</v>
      </c>
      <c r="H34" s="32"/>
      <c r="I34" s="32"/>
      <c r="J34" s="32"/>
      <c r="K34" s="30"/>
      <c r="L34" s="20">
        <f t="shared" ref="L34:L40" si="25">(100-D34)/100</f>
        <v>1</v>
      </c>
      <c r="M34" s="10"/>
      <c r="N34" s="10"/>
      <c r="O34" s="10"/>
      <c r="P34" s="10"/>
      <c r="Q34" s="10"/>
      <c r="R34" s="10"/>
      <c r="S34" s="25" t="e">
        <f>#REF!</f>
        <v>#REF!</v>
      </c>
      <c r="T34" s="25">
        <v>12</v>
      </c>
      <c r="U34" s="26" t="e">
        <f t="shared" ref="U34:U40" si="26">T34/100*S34</f>
        <v>#REF!</v>
      </c>
      <c r="V34" s="14" t="e">
        <f t="shared" ref="V34:AK40" si="27">$U34*C34</f>
        <v>#REF!</v>
      </c>
      <c r="W34" s="15" t="e">
        <f t="shared" si="27"/>
        <v>#REF!</v>
      </c>
      <c r="X34" s="15" t="e">
        <f t="shared" si="27"/>
        <v>#REF!</v>
      </c>
      <c r="Y34" s="15" t="e">
        <f t="shared" si="27"/>
        <v>#REF!</v>
      </c>
      <c r="Z34" s="15" t="e">
        <f t="shared" si="27"/>
        <v>#REF!</v>
      </c>
      <c r="AA34" s="15" t="e">
        <f t="shared" si="27"/>
        <v>#REF!</v>
      </c>
      <c r="AB34" s="15" t="e">
        <f t="shared" si="27"/>
        <v>#REF!</v>
      </c>
      <c r="AC34" s="15" t="e">
        <f t="shared" si="27"/>
        <v>#REF!</v>
      </c>
      <c r="AD34" s="14" t="e">
        <f t="shared" si="27"/>
        <v>#REF!</v>
      </c>
      <c r="AE34" s="14" t="e">
        <f t="shared" si="27"/>
        <v>#REF!</v>
      </c>
      <c r="AF34" s="14" t="e">
        <f t="shared" si="27"/>
        <v>#REF!</v>
      </c>
      <c r="AG34" s="14" t="e">
        <f t="shared" si="27"/>
        <v>#REF!</v>
      </c>
      <c r="AH34" s="14" t="e">
        <f t="shared" si="27"/>
        <v>#REF!</v>
      </c>
      <c r="AI34" s="14" t="e">
        <f t="shared" si="27"/>
        <v>#REF!</v>
      </c>
      <c r="AJ34" s="14" t="e">
        <f t="shared" si="27"/>
        <v>#REF!</v>
      </c>
      <c r="AK34" s="14" t="e">
        <f t="shared" si="27"/>
        <v>#REF!</v>
      </c>
    </row>
    <row r="35" spans="1:256" x14ac:dyDescent="0.2">
      <c r="A35" s="3">
        <v>2</v>
      </c>
      <c r="C35" s="10">
        <f t="shared" si="22"/>
        <v>0</v>
      </c>
      <c r="D35" s="24"/>
      <c r="E35" s="10">
        <f t="shared" si="23"/>
        <v>0</v>
      </c>
      <c r="F35" s="36"/>
      <c r="G35" s="10">
        <f t="shared" si="24"/>
        <v>0</v>
      </c>
      <c r="H35" s="32"/>
      <c r="I35" s="32"/>
      <c r="J35" s="32"/>
      <c r="K35" s="30"/>
      <c r="L35" s="20">
        <f t="shared" si="25"/>
        <v>1</v>
      </c>
      <c r="M35" s="10"/>
      <c r="N35" s="10"/>
      <c r="O35" s="10"/>
      <c r="P35" s="10"/>
      <c r="Q35" s="10"/>
      <c r="R35" s="10"/>
      <c r="S35" s="25" t="e">
        <f>#REF!</f>
        <v>#REF!</v>
      </c>
      <c r="T35" s="25">
        <v>12</v>
      </c>
      <c r="U35" s="26" t="e">
        <f t="shared" si="26"/>
        <v>#REF!</v>
      </c>
      <c r="V35" s="14" t="e">
        <f t="shared" si="27"/>
        <v>#REF!</v>
      </c>
      <c r="W35" s="15" t="e">
        <f t="shared" si="27"/>
        <v>#REF!</v>
      </c>
      <c r="X35" s="15" t="e">
        <f t="shared" si="27"/>
        <v>#REF!</v>
      </c>
      <c r="Y35" s="15" t="e">
        <f t="shared" si="27"/>
        <v>#REF!</v>
      </c>
      <c r="Z35" s="15" t="e">
        <f t="shared" si="27"/>
        <v>#REF!</v>
      </c>
      <c r="AA35" s="15" t="e">
        <f t="shared" si="27"/>
        <v>#REF!</v>
      </c>
      <c r="AB35" s="15" t="e">
        <f t="shared" si="27"/>
        <v>#REF!</v>
      </c>
      <c r="AC35" s="15" t="e">
        <f t="shared" si="27"/>
        <v>#REF!</v>
      </c>
      <c r="AD35" s="14" t="e">
        <f t="shared" si="27"/>
        <v>#REF!</v>
      </c>
      <c r="AE35" s="14" t="e">
        <f t="shared" si="27"/>
        <v>#REF!</v>
      </c>
      <c r="AF35" s="14" t="e">
        <f t="shared" si="27"/>
        <v>#REF!</v>
      </c>
      <c r="AG35" s="14" t="e">
        <f t="shared" si="27"/>
        <v>#REF!</v>
      </c>
      <c r="AH35" s="14" t="e">
        <f t="shared" si="27"/>
        <v>#REF!</v>
      </c>
      <c r="AI35" s="14" t="e">
        <f t="shared" si="27"/>
        <v>#REF!</v>
      </c>
      <c r="AJ35" s="14" t="e">
        <f t="shared" si="27"/>
        <v>#REF!</v>
      </c>
      <c r="AK35" s="14" t="e">
        <f t="shared" si="27"/>
        <v>#REF!</v>
      </c>
    </row>
    <row r="36" spans="1:256" x14ac:dyDescent="0.2">
      <c r="A36" s="3">
        <v>3</v>
      </c>
      <c r="C36" s="10">
        <f t="shared" si="22"/>
        <v>0</v>
      </c>
      <c r="D36" s="24"/>
      <c r="E36" s="10">
        <f t="shared" si="23"/>
        <v>0</v>
      </c>
      <c r="F36" s="36"/>
      <c r="G36" s="10">
        <f t="shared" si="24"/>
        <v>0</v>
      </c>
      <c r="H36" s="32"/>
      <c r="I36" s="32"/>
      <c r="J36" s="32"/>
      <c r="K36" s="30"/>
      <c r="L36" s="20">
        <f t="shared" si="25"/>
        <v>1</v>
      </c>
      <c r="M36" s="10"/>
      <c r="N36" s="10"/>
      <c r="O36" s="10"/>
      <c r="P36" s="10"/>
      <c r="Q36" s="10"/>
      <c r="R36" s="10"/>
      <c r="S36" s="25" t="e">
        <f>#REF!</f>
        <v>#REF!</v>
      </c>
      <c r="T36" s="25">
        <v>12</v>
      </c>
      <c r="U36" s="26" t="e">
        <f t="shared" si="26"/>
        <v>#REF!</v>
      </c>
      <c r="V36" s="14" t="e">
        <f t="shared" si="27"/>
        <v>#REF!</v>
      </c>
      <c r="W36" s="15" t="e">
        <f t="shared" si="27"/>
        <v>#REF!</v>
      </c>
      <c r="X36" s="15" t="e">
        <f t="shared" si="27"/>
        <v>#REF!</v>
      </c>
      <c r="Y36" s="15" t="e">
        <f t="shared" si="27"/>
        <v>#REF!</v>
      </c>
      <c r="Z36" s="15" t="e">
        <f t="shared" si="27"/>
        <v>#REF!</v>
      </c>
      <c r="AA36" s="15" t="e">
        <f t="shared" si="27"/>
        <v>#REF!</v>
      </c>
      <c r="AB36" s="15" t="e">
        <f t="shared" si="27"/>
        <v>#REF!</v>
      </c>
      <c r="AC36" s="15" t="e">
        <f t="shared" si="27"/>
        <v>#REF!</v>
      </c>
      <c r="AD36" s="14" t="e">
        <f t="shared" si="27"/>
        <v>#REF!</v>
      </c>
      <c r="AE36" s="14" t="e">
        <f t="shared" si="27"/>
        <v>#REF!</v>
      </c>
      <c r="AF36" s="14" t="e">
        <f t="shared" si="27"/>
        <v>#REF!</v>
      </c>
      <c r="AG36" s="14" t="e">
        <f t="shared" si="27"/>
        <v>#REF!</v>
      </c>
      <c r="AH36" s="14" t="e">
        <f t="shared" si="27"/>
        <v>#REF!</v>
      </c>
      <c r="AI36" s="14" t="e">
        <f t="shared" si="27"/>
        <v>#REF!</v>
      </c>
      <c r="AJ36" s="14" t="e">
        <f t="shared" si="27"/>
        <v>#REF!</v>
      </c>
      <c r="AK36" s="14" t="e">
        <f t="shared" si="27"/>
        <v>#REF!</v>
      </c>
    </row>
    <row r="37" spans="1:256" x14ac:dyDescent="0.2">
      <c r="A37" s="3">
        <v>4</v>
      </c>
      <c r="C37" s="10">
        <f t="shared" si="22"/>
        <v>0</v>
      </c>
      <c r="D37" s="24"/>
      <c r="E37" s="10">
        <f t="shared" si="23"/>
        <v>0</v>
      </c>
      <c r="F37" s="36"/>
      <c r="G37" s="10">
        <f t="shared" si="24"/>
        <v>0</v>
      </c>
      <c r="H37" s="32"/>
      <c r="I37" s="32"/>
      <c r="J37" s="32"/>
      <c r="K37" s="30"/>
      <c r="L37" s="20">
        <f t="shared" si="25"/>
        <v>1</v>
      </c>
      <c r="M37" s="10"/>
      <c r="N37" s="10"/>
      <c r="O37" s="10"/>
      <c r="P37" s="10"/>
      <c r="Q37" s="10"/>
      <c r="R37" s="10"/>
      <c r="S37" s="25" t="e">
        <f>#REF!</f>
        <v>#REF!</v>
      </c>
      <c r="T37" s="25">
        <v>12</v>
      </c>
      <c r="U37" s="26" t="e">
        <f t="shared" si="26"/>
        <v>#REF!</v>
      </c>
      <c r="V37" s="14" t="e">
        <f t="shared" si="27"/>
        <v>#REF!</v>
      </c>
      <c r="W37" s="15" t="e">
        <f t="shared" si="27"/>
        <v>#REF!</v>
      </c>
      <c r="X37" s="15" t="e">
        <f t="shared" si="27"/>
        <v>#REF!</v>
      </c>
      <c r="Y37" s="15" t="e">
        <f t="shared" si="27"/>
        <v>#REF!</v>
      </c>
      <c r="Z37" s="15" t="e">
        <f t="shared" si="27"/>
        <v>#REF!</v>
      </c>
      <c r="AA37" s="15" t="e">
        <f t="shared" si="27"/>
        <v>#REF!</v>
      </c>
      <c r="AB37" s="15" t="e">
        <f t="shared" si="27"/>
        <v>#REF!</v>
      </c>
      <c r="AC37" s="15" t="e">
        <f t="shared" si="27"/>
        <v>#REF!</v>
      </c>
      <c r="AD37" s="14" t="e">
        <f t="shared" si="27"/>
        <v>#REF!</v>
      </c>
      <c r="AE37" s="14" t="e">
        <f t="shared" si="27"/>
        <v>#REF!</v>
      </c>
      <c r="AF37" s="14" t="e">
        <f t="shared" si="27"/>
        <v>#REF!</v>
      </c>
      <c r="AG37" s="14" t="e">
        <f t="shared" si="27"/>
        <v>#REF!</v>
      </c>
      <c r="AH37" s="14" t="e">
        <f t="shared" si="27"/>
        <v>#REF!</v>
      </c>
      <c r="AI37" s="14" t="e">
        <f t="shared" si="27"/>
        <v>#REF!</v>
      </c>
      <c r="AJ37" s="14" t="e">
        <f t="shared" si="27"/>
        <v>#REF!</v>
      </c>
      <c r="AK37" s="14" t="e">
        <f t="shared" si="27"/>
        <v>#REF!</v>
      </c>
    </row>
    <row r="38" spans="1:256" x14ac:dyDescent="0.2">
      <c r="A38" s="3">
        <v>5</v>
      </c>
      <c r="C38" s="10">
        <f t="shared" si="22"/>
        <v>0</v>
      </c>
      <c r="D38" s="24"/>
      <c r="E38" s="10">
        <f t="shared" si="23"/>
        <v>0</v>
      </c>
      <c r="F38" s="36"/>
      <c r="G38" s="10">
        <f t="shared" si="24"/>
        <v>0</v>
      </c>
      <c r="H38" s="32"/>
      <c r="I38" s="32"/>
      <c r="J38" s="32"/>
      <c r="K38" s="30"/>
      <c r="L38" s="20">
        <f t="shared" si="25"/>
        <v>1</v>
      </c>
      <c r="M38" s="10"/>
      <c r="N38" s="10"/>
      <c r="O38" s="10"/>
      <c r="P38" s="10"/>
      <c r="Q38" s="10"/>
      <c r="R38" s="10"/>
      <c r="S38" s="25" t="e">
        <f>#REF!</f>
        <v>#REF!</v>
      </c>
      <c r="T38" s="25">
        <v>12</v>
      </c>
      <c r="U38" s="26" t="e">
        <f t="shared" si="26"/>
        <v>#REF!</v>
      </c>
      <c r="V38" s="14" t="e">
        <f t="shared" si="27"/>
        <v>#REF!</v>
      </c>
      <c r="W38" s="15" t="e">
        <f t="shared" si="27"/>
        <v>#REF!</v>
      </c>
      <c r="X38" s="15" t="e">
        <f t="shared" si="27"/>
        <v>#REF!</v>
      </c>
      <c r="Y38" s="15" t="e">
        <f t="shared" si="27"/>
        <v>#REF!</v>
      </c>
      <c r="Z38" s="15" t="e">
        <f t="shared" si="27"/>
        <v>#REF!</v>
      </c>
      <c r="AA38" s="15" t="e">
        <f t="shared" si="27"/>
        <v>#REF!</v>
      </c>
      <c r="AB38" s="15" t="e">
        <f t="shared" si="27"/>
        <v>#REF!</v>
      </c>
      <c r="AC38" s="15" t="e">
        <f t="shared" si="27"/>
        <v>#REF!</v>
      </c>
      <c r="AD38" s="14" t="e">
        <f t="shared" si="27"/>
        <v>#REF!</v>
      </c>
      <c r="AE38" s="14" t="e">
        <f t="shared" si="27"/>
        <v>#REF!</v>
      </c>
      <c r="AF38" s="14" t="e">
        <f t="shared" si="27"/>
        <v>#REF!</v>
      </c>
      <c r="AG38" s="14" t="e">
        <f t="shared" si="27"/>
        <v>#REF!</v>
      </c>
      <c r="AH38" s="14" t="e">
        <f t="shared" si="27"/>
        <v>#REF!</v>
      </c>
      <c r="AI38" s="14" t="e">
        <f t="shared" si="27"/>
        <v>#REF!</v>
      </c>
      <c r="AJ38" s="14" t="e">
        <f t="shared" si="27"/>
        <v>#REF!</v>
      </c>
      <c r="AK38" s="14" t="e">
        <f t="shared" si="27"/>
        <v>#REF!</v>
      </c>
    </row>
    <row r="39" spans="1:256" x14ac:dyDescent="0.2">
      <c r="A39" s="3">
        <v>6</v>
      </c>
      <c r="C39" s="10">
        <f t="shared" si="22"/>
        <v>0</v>
      </c>
      <c r="D39" s="24"/>
      <c r="E39" s="10">
        <f t="shared" si="23"/>
        <v>0</v>
      </c>
      <c r="F39" s="36"/>
      <c r="G39" s="10">
        <f t="shared" si="24"/>
        <v>0</v>
      </c>
      <c r="H39" s="32"/>
      <c r="I39" s="32"/>
      <c r="J39" s="32"/>
      <c r="K39" s="30"/>
      <c r="L39" s="20">
        <f t="shared" si="25"/>
        <v>1</v>
      </c>
      <c r="M39" s="10"/>
      <c r="N39" s="10"/>
      <c r="O39" s="10"/>
      <c r="P39" s="10"/>
      <c r="Q39" s="10"/>
      <c r="R39" s="10"/>
      <c r="S39" s="25" t="e">
        <f>#REF!</f>
        <v>#REF!</v>
      </c>
      <c r="T39" s="25">
        <v>12</v>
      </c>
      <c r="U39" s="26" t="e">
        <f t="shared" si="26"/>
        <v>#REF!</v>
      </c>
      <c r="V39" s="14" t="e">
        <f t="shared" si="27"/>
        <v>#REF!</v>
      </c>
      <c r="W39" s="15" t="e">
        <f t="shared" si="27"/>
        <v>#REF!</v>
      </c>
      <c r="X39" s="15" t="e">
        <f t="shared" si="27"/>
        <v>#REF!</v>
      </c>
      <c r="Y39" s="15" t="e">
        <f t="shared" si="27"/>
        <v>#REF!</v>
      </c>
      <c r="Z39" s="15" t="e">
        <f t="shared" si="27"/>
        <v>#REF!</v>
      </c>
      <c r="AA39" s="15" t="e">
        <f t="shared" si="27"/>
        <v>#REF!</v>
      </c>
      <c r="AB39" s="15" t="e">
        <f t="shared" si="27"/>
        <v>#REF!</v>
      </c>
      <c r="AC39" s="15" t="e">
        <f t="shared" si="27"/>
        <v>#REF!</v>
      </c>
      <c r="AD39" s="14" t="e">
        <f t="shared" si="27"/>
        <v>#REF!</v>
      </c>
      <c r="AE39" s="14" t="e">
        <f t="shared" si="27"/>
        <v>#REF!</v>
      </c>
      <c r="AF39" s="14" t="e">
        <f t="shared" si="27"/>
        <v>#REF!</v>
      </c>
      <c r="AG39" s="14" t="e">
        <f t="shared" si="27"/>
        <v>#REF!</v>
      </c>
      <c r="AH39" s="14" t="e">
        <f t="shared" si="27"/>
        <v>#REF!</v>
      </c>
      <c r="AI39" s="14" t="e">
        <f t="shared" si="27"/>
        <v>#REF!</v>
      </c>
      <c r="AJ39" s="14" t="e">
        <f t="shared" si="27"/>
        <v>#REF!</v>
      </c>
      <c r="AK39" s="14" t="e">
        <f t="shared" si="27"/>
        <v>#REF!</v>
      </c>
    </row>
    <row r="40" spans="1:256" x14ac:dyDescent="0.2">
      <c r="A40" s="3">
        <v>7</v>
      </c>
      <c r="C40" s="10">
        <f t="shared" si="22"/>
        <v>0</v>
      </c>
      <c r="D40" s="24"/>
      <c r="E40" s="10">
        <f t="shared" si="23"/>
        <v>0</v>
      </c>
      <c r="F40" s="36"/>
      <c r="G40" s="10">
        <f t="shared" si="24"/>
        <v>0</v>
      </c>
      <c r="H40" s="32"/>
      <c r="I40" s="32"/>
      <c r="J40" s="32"/>
      <c r="K40" s="30"/>
      <c r="L40" s="20">
        <f t="shared" si="25"/>
        <v>1</v>
      </c>
      <c r="M40" s="10"/>
      <c r="N40" s="10"/>
      <c r="O40" s="10"/>
      <c r="P40" s="10"/>
      <c r="Q40" s="10"/>
      <c r="R40" s="10"/>
      <c r="S40" s="25" t="e">
        <f>#REF!</f>
        <v>#REF!</v>
      </c>
      <c r="T40" s="25">
        <v>12</v>
      </c>
      <c r="U40" s="26" t="e">
        <f t="shared" si="26"/>
        <v>#REF!</v>
      </c>
      <c r="V40" s="14" t="e">
        <f t="shared" si="27"/>
        <v>#REF!</v>
      </c>
      <c r="W40" s="15" t="e">
        <f t="shared" si="27"/>
        <v>#REF!</v>
      </c>
      <c r="X40" s="15" t="e">
        <f t="shared" si="27"/>
        <v>#REF!</v>
      </c>
      <c r="Y40" s="15" t="e">
        <f t="shared" si="27"/>
        <v>#REF!</v>
      </c>
      <c r="Z40" s="15" t="e">
        <f t="shared" si="27"/>
        <v>#REF!</v>
      </c>
      <c r="AA40" s="15" t="e">
        <f t="shared" si="27"/>
        <v>#REF!</v>
      </c>
      <c r="AB40" s="15" t="e">
        <f t="shared" si="27"/>
        <v>#REF!</v>
      </c>
      <c r="AC40" s="15" t="e">
        <f t="shared" si="27"/>
        <v>#REF!</v>
      </c>
      <c r="AD40" s="14" t="e">
        <f t="shared" si="27"/>
        <v>#REF!</v>
      </c>
      <c r="AE40" s="14" t="e">
        <f t="shared" si="27"/>
        <v>#REF!</v>
      </c>
      <c r="AF40" s="14" t="e">
        <f t="shared" si="27"/>
        <v>#REF!</v>
      </c>
      <c r="AG40" s="14" t="e">
        <f t="shared" si="27"/>
        <v>#REF!</v>
      </c>
      <c r="AH40" s="14" t="e">
        <f t="shared" si="27"/>
        <v>#REF!</v>
      </c>
      <c r="AI40" s="14" t="e">
        <f t="shared" si="27"/>
        <v>#REF!</v>
      </c>
      <c r="AJ40" s="14" t="e">
        <f t="shared" si="27"/>
        <v>#REF!</v>
      </c>
      <c r="AK40" s="14" t="e">
        <f t="shared" si="27"/>
        <v>#REF!</v>
      </c>
    </row>
    <row r="41" spans="1:256" x14ac:dyDescent="0.2">
      <c r="A41" s="6" t="s">
        <v>55</v>
      </c>
      <c r="B41" s="7">
        <f>SUM(B34:B40)</f>
        <v>0</v>
      </c>
      <c r="C41" s="11" t="e">
        <f t="shared" ref="C41:R41" si="28">V41/$U41</f>
        <v>#REF!</v>
      </c>
      <c r="D41" s="11" t="e">
        <f t="shared" si="28"/>
        <v>#REF!</v>
      </c>
      <c r="E41" s="11" t="e">
        <f t="shared" si="28"/>
        <v>#REF!</v>
      </c>
      <c r="F41" s="11" t="e">
        <f t="shared" si="28"/>
        <v>#REF!</v>
      </c>
      <c r="G41" s="11" t="e">
        <f t="shared" si="28"/>
        <v>#REF!</v>
      </c>
      <c r="H41" s="17" t="e">
        <f t="shared" si="28"/>
        <v>#REF!</v>
      </c>
      <c r="I41" s="17" t="e">
        <f t="shared" si="28"/>
        <v>#REF!</v>
      </c>
      <c r="J41" s="17" t="e">
        <f t="shared" si="28"/>
        <v>#REF!</v>
      </c>
      <c r="K41" s="31" t="e">
        <f t="shared" si="28"/>
        <v>#REF!</v>
      </c>
      <c r="L41" s="21" t="e">
        <f t="shared" si="28"/>
        <v>#REF!</v>
      </c>
      <c r="M41" s="11" t="e">
        <f t="shared" si="28"/>
        <v>#REF!</v>
      </c>
      <c r="N41" s="11" t="e">
        <f t="shared" si="28"/>
        <v>#REF!</v>
      </c>
      <c r="O41" s="11" t="e">
        <f t="shared" si="28"/>
        <v>#REF!</v>
      </c>
      <c r="P41" s="11" t="e">
        <f t="shared" si="28"/>
        <v>#REF!</v>
      </c>
      <c r="Q41" s="11" t="e">
        <f t="shared" si="28"/>
        <v>#REF!</v>
      </c>
      <c r="R41" s="11" t="e">
        <f t="shared" si="28"/>
        <v>#REF!</v>
      </c>
      <c r="S41" s="35" t="e">
        <f>#REF!</f>
        <v>#REF!</v>
      </c>
      <c r="T41" s="31">
        <v>12</v>
      </c>
      <c r="U41" s="27" t="e">
        <f t="shared" ref="U41:AD41" si="29">SUM(U34:U40)</f>
        <v>#REF!</v>
      </c>
      <c r="V41" s="17" t="e">
        <f t="shared" si="29"/>
        <v>#REF!</v>
      </c>
      <c r="W41" s="18" t="e">
        <f t="shared" si="29"/>
        <v>#REF!</v>
      </c>
      <c r="X41" s="18" t="e">
        <f t="shared" si="29"/>
        <v>#REF!</v>
      </c>
      <c r="Y41" s="18" t="e">
        <f t="shared" si="29"/>
        <v>#REF!</v>
      </c>
      <c r="Z41" s="18" t="e">
        <f t="shared" si="29"/>
        <v>#REF!</v>
      </c>
      <c r="AA41" s="18" t="e">
        <f t="shared" si="29"/>
        <v>#REF!</v>
      </c>
      <c r="AB41" s="18" t="e">
        <f t="shared" si="29"/>
        <v>#REF!</v>
      </c>
      <c r="AC41" s="18" t="e">
        <f t="shared" si="29"/>
        <v>#REF!</v>
      </c>
      <c r="AD41" s="17" t="e">
        <f t="shared" si="29"/>
        <v>#REF!</v>
      </c>
      <c r="AE41" s="17" t="e">
        <f t="shared" ref="AE41:AK41" si="30">SUM(AE34:AE40)</f>
        <v>#REF!</v>
      </c>
      <c r="AF41" s="17" t="e">
        <f t="shared" si="30"/>
        <v>#REF!</v>
      </c>
      <c r="AG41" s="17" t="e">
        <f t="shared" si="30"/>
        <v>#REF!</v>
      </c>
      <c r="AH41" s="17" t="e">
        <f t="shared" si="30"/>
        <v>#REF!</v>
      </c>
      <c r="AI41" s="17" t="e">
        <f t="shared" si="30"/>
        <v>#REF!</v>
      </c>
      <c r="AJ41" s="17" t="e">
        <f t="shared" si="30"/>
        <v>#REF!</v>
      </c>
      <c r="AK41" s="17" t="e">
        <f t="shared" si="30"/>
        <v>#REF!</v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 x14ac:dyDescent="0.2">
      <c r="A42" s="3"/>
      <c r="H42" s="30"/>
      <c r="I42" s="30"/>
      <c r="M42" s="10" t="e">
        <f t="shared" ref="M42:R42" si="31">AVERAGEA(M34:M40)</f>
        <v>#DIV/0!</v>
      </c>
      <c r="N42" s="10" t="e">
        <f t="shared" si="31"/>
        <v>#DIV/0!</v>
      </c>
      <c r="O42" s="10" t="e">
        <f t="shared" si="31"/>
        <v>#DIV/0!</v>
      </c>
      <c r="P42" s="10" t="e">
        <f t="shared" si="31"/>
        <v>#DIV/0!</v>
      </c>
      <c r="Q42" s="10" t="e">
        <f t="shared" si="31"/>
        <v>#DIV/0!</v>
      </c>
      <c r="R42" s="10" t="e">
        <f t="shared" si="31"/>
        <v>#DIV/0!</v>
      </c>
      <c r="S42" s="34" t="e">
        <f>SUM(S$34:S$40)</f>
        <v>#REF!</v>
      </c>
      <c r="U42" s="26" t="e">
        <f>T41*S41/100</f>
        <v>#REF!</v>
      </c>
    </row>
    <row r="43" spans="1:256" x14ac:dyDescent="0.2">
      <c r="A43" s="6" t="s">
        <v>14</v>
      </c>
      <c r="B43" s="7" t="s">
        <v>65</v>
      </c>
      <c r="C43" s="7"/>
      <c r="H43" s="30"/>
      <c r="I43" s="30"/>
    </row>
    <row r="44" spans="1:256" x14ac:dyDescent="0.2">
      <c r="A44" s="6" t="s">
        <v>55</v>
      </c>
      <c r="B44" s="7">
        <f>B41+B30+B17</f>
        <v>0</v>
      </c>
      <c r="C44" s="11" t="e">
        <f t="shared" ref="C44:R44" si="32">(C41*$U42+C30*$U31+C17*$U18)/$U$45</f>
        <v>#REF!</v>
      </c>
      <c r="D44" s="11" t="e">
        <f t="shared" si="32"/>
        <v>#REF!</v>
      </c>
      <c r="E44" s="11" t="e">
        <f t="shared" si="32"/>
        <v>#REF!</v>
      </c>
      <c r="F44" s="11" t="e">
        <f t="shared" si="32"/>
        <v>#REF!</v>
      </c>
      <c r="G44" s="11" t="e">
        <f t="shared" si="32"/>
        <v>#REF!</v>
      </c>
      <c r="H44" s="17" t="e">
        <f t="shared" si="32"/>
        <v>#REF!</v>
      </c>
      <c r="I44" s="17" t="e">
        <f t="shared" si="32"/>
        <v>#REF!</v>
      </c>
      <c r="J44" s="17" t="e">
        <f t="shared" si="32"/>
        <v>#REF!</v>
      </c>
      <c r="K44" s="31" t="e">
        <f t="shared" si="32"/>
        <v>#REF!</v>
      </c>
      <c r="L44" s="21" t="e">
        <f t="shared" si="32"/>
        <v>#REF!</v>
      </c>
      <c r="M44" s="11" t="e">
        <f t="shared" si="32"/>
        <v>#REF!</v>
      </c>
      <c r="N44" s="11" t="e">
        <f t="shared" si="32"/>
        <v>#REF!</v>
      </c>
      <c r="O44" s="11" t="e">
        <f t="shared" si="32"/>
        <v>#REF!</v>
      </c>
      <c r="P44" s="11" t="e">
        <f t="shared" si="32"/>
        <v>#REF!</v>
      </c>
      <c r="Q44" s="11" t="e">
        <f t="shared" si="32"/>
        <v>#REF!</v>
      </c>
      <c r="R44" s="11" t="e">
        <f t="shared" si="32"/>
        <v>#REF!</v>
      </c>
      <c r="S44" s="31" t="e">
        <f>S41+S30+S17</f>
        <v>#REF!</v>
      </c>
      <c r="T44" s="31" t="e">
        <f>(U45/S44)*100</f>
        <v>#REF!</v>
      </c>
      <c r="U44" s="27"/>
      <c r="V44" s="17"/>
      <c r="W44" s="18"/>
      <c r="X44" s="18"/>
      <c r="Y44" s="18"/>
      <c r="Z44" s="18"/>
      <c r="AA44" s="18"/>
      <c r="AB44" s="18"/>
      <c r="AC44" s="18"/>
      <c r="AD44" s="17"/>
      <c r="AE44" s="18"/>
      <c r="AF44" s="18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x14ac:dyDescent="0.2">
      <c r="A45" s="3"/>
      <c r="H45" s="30"/>
      <c r="I45" s="30"/>
      <c r="U45" s="26" t="e">
        <f>U42+U31+U18</f>
        <v>#REF!</v>
      </c>
    </row>
    <row r="46" spans="1:256" ht="15.75" x14ac:dyDescent="0.2">
      <c r="A46" s="29" t="s">
        <v>56</v>
      </c>
    </row>
    <row r="47" spans="1:256" ht="15.75" x14ac:dyDescent="0.2">
      <c r="A47" s="29" t="s">
        <v>57</v>
      </c>
    </row>
    <row r="48" spans="1:256" ht="15.75" x14ac:dyDescent="0.2">
      <c r="A48" s="29" t="s">
        <v>58</v>
      </c>
    </row>
  </sheetData>
  <phoneticPr fontId="0" type="noConversion"/>
  <printOptions gridLinesSet="0"/>
  <pageMargins left="0.5" right="0.4" top="0.5" bottom="0.33300000000000002" header="0.5" footer="0.5"/>
  <pageSetup scale="84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IV45"/>
  <sheetViews>
    <sheetView showGridLines="0" workbookViewId="0"/>
  </sheetViews>
  <sheetFormatPr baseColWidth="10" defaultColWidth="9.7109375" defaultRowHeight="12.75" x14ac:dyDescent="0.2"/>
  <cols>
    <col min="1" max="1" width="16.7109375" customWidth="1"/>
    <col min="2" max="2" width="12.7109375" style="8" customWidth="1"/>
    <col min="3" max="3" width="10.7109375" style="8" customWidth="1"/>
    <col min="4" max="4" width="9.7109375" style="9"/>
    <col min="5" max="5" width="10.7109375" style="9" customWidth="1"/>
    <col min="6" max="6" width="9.7109375" style="9"/>
    <col min="7" max="7" width="12.7109375" style="9" customWidth="1"/>
    <col min="8" max="8" width="9.7109375" style="9"/>
    <col min="9" max="9" width="14.7109375" style="9" customWidth="1"/>
    <col min="10" max="10" width="6.7109375" style="9" customWidth="1"/>
    <col min="11" max="11" width="14.7109375" style="9" customWidth="1"/>
    <col min="12" max="13" width="11.7109375" style="9" customWidth="1"/>
    <col min="14" max="17" width="9.7109375" style="9"/>
    <col min="18" max="18" width="9.7109375" style="8"/>
    <col min="19" max="19" width="9.7109375" style="14"/>
    <col min="20" max="20" width="12.7109375" style="8" customWidth="1"/>
    <col min="21" max="21" width="9.7109375" style="8"/>
  </cols>
  <sheetData>
    <row r="1" spans="1:41" x14ac:dyDescent="0.2">
      <c r="A1" s="6" t="s">
        <v>10</v>
      </c>
      <c r="B1" s="7" t="s">
        <v>65</v>
      </c>
      <c r="C1" s="13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3"/>
      <c r="S1" s="32"/>
      <c r="T1" s="2"/>
      <c r="U1" s="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3"/>
      <c r="B2" s="2" t="s">
        <v>0</v>
      </c>
      <c r="C2" s="13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3"/>
      <c r="S2" s="32"/>
      <c r="T2" s="8" t="s">
        <v>32</v>
      </c>
      <c r="U2" s="8" t="s">
        <v>33</v>
      </c>
      <c r="V2" s="2" t="s">
        <v>32</v>
      </c>
      <c r="W2" s="2" t="s">
        <v>59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3" t="s">
        <v>4</v>
      </c>
      <c r="B3" s="2" t="s">
        <v>5</v>
      </c>
      <c r="C3" s="13" t="s">
        <v>60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0" t="s">
        <v>23</v>
      </c>
      <c r="M3" s="10" t="s">
        <v>24</v>
      </c>
      <c r="N3" s="10" t="s">
        <v>25</v>
      </c>
      <c r="O3" s="10" t="s">
        <v>26</v>
      </c>
      <c r="P3" s="10" t="s">
        <v>27</v>
      </c>
      <c r="Q3" s="10" t="s">
        <v>61</v>
      </c>
      <c r="R3" s="13" t="s">
        <v>62</v>
      </c>
      <c r="S3" s="32" t="s">
        <v>63</v>
      </c>
      <c r="T3" s="8" t="s">
        <v>44</v>
      </c>
      <c r="U3" s="8" t="s">
        <v>29</v>
      </c>
      <c r="V3" s="2" t="s">
        <v>45</v>
      </c>
      <c r="W3" s="13" t="s">
        <v>60</v>
      </c>
      <c r="X3" s="13" t="s">
        <v>15</v>
      </c>
      <c r="Y3" s="13" t="s">
        <v>16</v>
      </c>
      <c r="Z3" s="13" t="s">
        <v>17</v>
      </c>
      <c r="AA3" s="13" t="s">
        <v>18</v>
      </c>
      <c r="AB3" s="13" t="s">
        <v>19</v>
      </c>
      <c r="AC3" s="13" t="s">
        <v>20</v>
      </c>
      <c r="AD3" s="13" t="s">
        <v>21</v>
      </c>
      <c r="AE3" s="13" t="s">
        <v>22</v>
      </c>
      <c r="AF3" s="13" t="s">
        <v>23</v>
      </c>
      <c r="AG3" s="13" t="s">
        <v>24</v>
      </c>
      <c r="AH3" s="13" t="s">
        <v>25</v>
      </c>
      <c r="AI3" s="13" t="s">
        <v>26</v>
      </c>
      <c r="AJ3" s="13" t="s">
        <v>27</v>
      </c>
      <c r="AK3" s="13" t="s">
        <v>64</v>
      </c>
      <c r="AL3" s="13" t="s">
        <v>62</v>
      </c>
      <c r="AM3" s="10" t="s">
        <v>63</v>
      </c>
      <c r="AN3" s="1"/>
      <c r="AO3" s="1"/>
    </row>
    <row r="4" spans="1:41" x14ac:dyDescent="0.2">
      <c r="A4" s="3" t="s">
        <v>6</v>
      </c>
      <c r="B4" s="2" t="s">
        <v>7</v>
      </c>
      <c r="C4" s="1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3"/>
      <c r="S4" s="32"/>
      <c r="T4" s="8" t="s">
        <v>70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3"/>
      <c r="B5" s="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3"/>
      <c r="S5" s="3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3">
        <v>1</v>
      </c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3"/>
      <c r="R6" s="13"/>
      <c r="S6" s="32"/>
      <c r="T6" s="25" t="e">
        <f>#REF!</f>
        <v>#REF!</v>
      </c>
      <c r="U6" s="25">
        <v>15</v>
      </c>
      <c r="V6" s="1" t="e">
        <f t="shared" ref="V6:V16" si="0">U6/100*T6</f>
        <v>#REF!</v>
      </c>
      <c r="W6" s="22" t="e">
        <f t="shared" ref="W6:AF6" si="1">$V6*C6</f>
        <v>#REF!</v>
      </c>
      <c r="X6" s="22" t="e">
        <f t="shared" si="1"/>
        <v>#REF!</v>
      </c>
      <c r="Y6" s="22" t="e">
        <f t="shared" si="1"/>
        <v>#REF!</v>
      </c>
      <c r="Z6" s="22" t="e">
        <f t="shared" si="1"/>
        <v>#REF!</v>
      </c>
      <c r="AA6" s="22" t="e">
        <f t="shared" si="1"/>
        <v>#REF!</v>
      </c>
      <c r="AB6" s="22" t="e">
        <f t="shared" si="1"/>
        <v>#REF!</v>
      </c>
      <c r="AC6" s="22" t="e">
        <f t="shared" si="1"/>
        <v>#REF!</v>
      </c>
      <c r="AD6" s="22" t="e">
        <f t="shared" si="1"/>
        <v>#REF!</v>
      </c>
      <c r="AE6" s="22" t="e">
        <f t="shared" si="1"/>
        <v>#REF!</v>
      </c>
      <c r="AF6" s="22" t="e">
        <f t="shared" si="1"/>
        <v>#REF!</v>
      </c>
      <c r="AG6" s="22" t="e">
        <f t="shared" ref="AG6:AM6" si="2">$V6*M6</f>
        <v>#REF!</v>
      </c>
      <c r="AH6" s="22" t="e">
        <f t="shared" si="2"/>
        <v>#REF!</v>
      </c>
      <c r="AI6" s="22" t="e">
        <f t="shared" si="2"/>
        <v>#REF!</v>
      </c>
      <c r="AJ6" s="22" t="e">
        <f t="shared" si="2"/>
        <v>#REF!</v>
      </c>
      <c r="AK6" s="22" t="e">
        <f t="shared" si="2"/>
        <v>#REF!</v>
      </c>
      <c r="AL6" s="22" t="e">
        <f t="shared" si="2"/>
        <v>#REF!</v>
      </c>
      <c r="AM6" s="22" t="e">
        <f t="shared" si="2"/>
        <v>#REF!</v>
      </c>
      <c r="AN6" s="1"/>
      <c r="AO6" s="1"/>
    </row>
    <row r="7" spans="1:41" x14ac:dyDescent="0.2">
      <c r="A7" s="3">
        <v>2</v>
      </c>
      <c r="C7" s="13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/>
      <c r="R7" s="13"/>
      <c r="S7" s="32"/>
      <c r="T7" s="25" t="e">
        <f>#REF!</f>
        <v>#REF!</v>
      </c>
      <c r="U7" s="25">
        <v>15</v>
      </c>
      <c r="V7" s="1" t="e">
        <f t="shared" si="0"/>
        <v>#REF!</v>
      </c>
      <c r="W7" s="22" t="e">
        <f t="shared" ref="W7:AF7" si="3">$V7*C7</f>
        <v>#REF!</v>
      </c>
      <c r="X7" s="22" t="e">
        <f t="shared" si="3"/>
        <v>#REF!</v>
      </c>
      <c r="Y7" s="22" t="e">
        <f t="shared" si="3"/>
        <v>#REF!</v>
      </c>
      <c r="Z7" s="22" t="e">
        <f t="shared" si="3"/>
        <v>#REF!</v>
      </c>
      <c r="AA7" s="22" t="e">
        <f t="shared" si="3"/>
        <v>#REF!</v>
      </c>
      <c r="AB7" s="22" t="e">
        <f t="shared" si="3"/>
        <v>#REF!</v>
      </c>
      <c r="AC7" s="22" t="e">
        <f t="shared" si="3"/>
        <v>#REF!</v>
      </c>
      <c r="AD7" s="22" t="e">
        <f t="shared" si="3"/>
        <v>#REF!</v>
      </c>
      <c r="AE7" s="22" t="e">
        <f t="shared" si="3"/>
        <v>#REF!</v>
      </c>
      <c r="AF7" s="22" t="e">
        <f t="shared" si="3"/>
        <v>#REF!</v>
      </c>
      <c r="AG7" s="22" t="e">
        <f t="shared" ref="AG7:AM7" si="4">$V7*M7</f>
        <v>#REF!</v>
      </c>
      <c r="AH7" s="22" t="e">
        <f t="shared" si="4"/>
        <v>#REF!</v>
      </c>
      <c r="AI7" s="22" t="e">
        <f t="shared" si="4"/>
        <v>#REF!</v>
      </c>
      <c r="AJ7" s="22" t="e">
        <f t="shared" si="4"/>
        <v>#REF!</v>
      </c>
      <c r="AK7" s="22" t="e">
        <f t="shared" si="4"/>
        <v>#REF!</v>
      </c>
      <c r="AL7" s="22" t="e">
        <f t="shared" si="4"/>
        <v>#REF!</v>
      </c>
      <c r="AM7" s="22" t="e">
        <f t="shared" si="4"/>
        <v>#REF!</v>
      </c>
      <c r="AN7" s="1"/>
      <c r="AO7" s="1"/>
    </row>
    <row r="8" spans="1:41" x14ac:dyDescent="0.2">
      <c r="A8" s="3">
        <v>3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3"/>
      <c r="R8" s="13"/>
      <c r="S8" s="32"/>
      <c r="T8" s="25" t="e">
        <f>#REF!</f>
        <v>#REF!</v>
      </c>
      <c r="U8" s="25">
        <v>15</v>
      </c>
      <c r="V8" s="1" t="e">
        <f t="shared" si="0"/>
        <v>#REF!</v>
      </c>
      <c r="W8" s="22" t="e">
        <f t="shared" ref="W8:AF8" si="5">$V8*C8</f>
        <v>#REF!</v>
      </c>
      <c r="X8" s="22" t="e">
        <f t="shared" si="5"/>
        <v>#REF!</v>
      </c>
      <c r="Y8" s="22" t="e">
        <f t="shared" si="5"/>
        <v>#REF!</v>
      </c>
      <c r="Z8" s="22" t="e">
        <f t="shared" si="5"/>
        <v>#REF!</v>
      </c>
      <c r="AA8" s="22" t="e">
        <f t="shared" si="5"/>
        <v>#REF!</v>
      </c>
      <c r="AB8" s="22" t="e">
        <f t="shared" si="5"/>
        <v>#REF!</v>
      </c>
      <c r="AC8" s="22" t="e">
        <f t="shared" si="5"/>
        <v>#REF!</v>
      </c>
      <c r="AD8" s="22" t="e">
        <f t="shared" si="5"/>
        <v>#REF!</v>
      </c>
      <c r="AE8" s="22" t="e">
        <f t="shared" si="5"/>
        <v>#REF!</v>
      </c>
      <c r="AF8" s="22" t="e">
        <f t="shared" si="5"/>
        <v>#REF!</v>
      </c>
      <c r="AG8" s="22" t="e">
        <f t="shared" ref="AG8:AM8" si="6">$V8*M8</f>
        <v>#REF!</v>
      </c>
      <c r="AH8" s="22" t="e">
        <f t="shared" si="6"/>
        <v>#REF!</v>
      </c>
      <c r="AI8" s="22" t="e">
        <f t="shared" si="6"/>
        <v>#REF!</v>
      </c>
      <c r="AJ8" s="22" t="e">
        <f t="shared" si="6"/>
        <v>#REF!</v>
      </c>
      <c r="AK8" s="22" t="e">
        <f t="shared" si="6"/>
        <v>#REF!</v>
      </c>
      <c r="AL8" s="22" t="e">
        <f t="shared" si="6"/>
        <v>#REF!</v>
      </c>
      <c r="AM8" s="22" t="e">
        <f t="shared" si="6"/>
        <v>#REF!</v>
      </c>
      <c r="AN8" s="1"/>
      <c r="AO8" s="1"/>
    </row>
    <row r="9" spans="1:41" x14ac:dyDescent="0.2">
      <c r="A9" s="3">
        <v>4</v>
      </c>
      <c r="C9" s="23"/>
      <c r="Q9" s="23"/>
      <c r="R9" s="23"/>
      <c r="T9" s="25" t="e">
        <f>#REF!</f>
        <v>#REF!</v>
      </c>
      <c r="U9" s="25">
        <v>15</v>
      </c>
      <c r="V9" s="1" t="e">
        <f t="shared" si="0"/>
        <v>#REF!</v>
      </c>
      <c r="W9" s="22" t="e">
        <f t="shared" ref="W9:AF9" si="7">$V9*C9</f>
        <v>#REF!</v>
      </c>
      <c r="X9" s="22" t="e">
        <f t="shared" si="7"/>
        <v>#REF!</v>
      </c>
      <c r="Y9" s="22" t="e">
        <f t="shared" si="7"/>
        <v>#REF!</v>
      </c>
      <c r="Z9" s="22" t="e">
        <f t="shared" si="7"/>
        <v>#REF!</v>
      </c>
      <c r="AA9" s="22" t="e">
        <f t="shared" si="7"/>
        <v>#REF!</v>
      </c>
      <c r="AB9" s="22" t="e">
        <f t="shared" si="7"/>
        <v>#REF!</v>
      </c>
      <c r="AC9" s="22" t="e">
        <f t="shared" si="7"/>
        <v>#REF!</v>
      </c>
      <c r="AD9" s="22" t="e">
        <f t="shared" si="7"/>
        <v>#REF!</v>
      </c>
      <c r="AE9" s="22" t="e">
        <f t="shared" si="7"/>
        <v>#REF!</v>
      </c>
      <c r="AF9" s="22" t="e">
        <f t="shared" si="7"/>
        <v>#REF!</v>
      </c>
      <c r="AG9" s="22" t="e">
        <f t="shared" ref="AG9:AM9" si="8">$V9*M9</f>
        <v>#REF!</v>
      </c>
      <c r="AH9" s="22" t="e">
        <f t="shared" si="8"/>
        <v>#REF!</v>
      </c>
      <c r="AI9" s="22" t="e">
        <f t="shared" si="8"/>
        <v>#REF!</v>
      </c>
      <c r="AJ9" s="22" t="e">
        <f t="shared" si="8"/>
        <v>#REF!</v>
      </c>
      <c r="AK9" s="22" t="e">
        <f t="shared" si="8"/>
        <v>#REF!</v>
      </c>
      <c r="AL9" s="22" t="e">
        <f t="shared" si="8"/>
        <v>#REF!</v>
      </c>
      <c r="AM9" s="22" t="e">
        <f t="shared" si="8"/>
        <v>#REF!</v>
      </c>
      <c r="AN9" s="1"/>
      <c r="AO9" s="1"/>
    </row>
    <row r="10" spans="1:41" x14ac:dyDescent="0.2">
      <c r="A10" s="3">
        <v>5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3"/>
      <c r="R10" s="13"/>
      <c r="S10" s="32"/>
      <c r="T10" s="25" t="e">
        <f>#REF!</f>
        <v>#REF!</v>
      </c>
      <c r="U10" s="25">
        <v>15</v>
      </c>
      <c r="V10" s="1" t="e">
        <f t="shared" si="0"/>
        <v>#REF!</v>
      </c>
      <c r="W10" s="22" t="e">
        <f t="shared" ref="W10:AF10" si="9">$V10*C10</f>
        <v>#REF!</v>
      </c>
      <c r="X10" s="22" t="e">
        <f t="shared" si="9"/>
        <v>#REF!</v>
      </c>
      <c r="Y10" s="22" t="e">
        <f t="shared" si="9"/>
        <v>#REF!</v>
      </c>
      <c r="Z10" s="22" t="e">
        <f t="shared" si="9"/>
        <v>#REF!</v>
      </c>
      <c r="AA10" s="22" t="e">
        <f t="shared" si="9"/>
        <v>#REF!</v>
      </c>
      <c r="AB10" s="22" t="e">
        <f t="shared" si="9"/>
        <v>#REF!</v>
      </c>
      <c r="AC10" s="22" t="e">
        <f t="shared" si="9"/>
        <v>#REF!</v>
      </c>
      <c r="AD10" s="22" t="e">
        <f t="shared" si="9"/>
        <v>#REF!</v>
      </c>
      <c r="AE10" s="22" t="e">
        <f t="shared" si="9"/>
        <v>#REF!</v>
      </c>
      <c r="AF10" s="22" t="e">
        <f t="shared" si="9"/>
        <v>#REF!</v>
      </c>
      <c r="AG10" s="22" t="e">
        <f t="shared" ref="AG10:AM10" si="10">$V10*M10</f>
        <v>#REF!</v>
      </c>
      <c r="AH10" s="22" t="e">
        <f t="shared" si="10"/>
        <v>#REF!</v>
      </c>
      <c r="AI10" s="22" t="e">
        <f t="shared" si="10"/>
        <v>#REF!</v>
      </c>
      <c r="AJ10" s="22" t="e">
        <f t="shared" si="10"/>
        <v>#REF!</v>
      </c>
      <c r="AK10" s="22" t="e">
        <f t="shared" si="10"/>
        <v>#REF!</v>
      </c>
      <c r="AL10" s="22" t="e">
        <f t="shared" si="10"/>
        <v>#REF!</v>
      </c>
      <c r="AM10" s="22" t="e">
        <f t="shared" si="10"/>
        <v>#REF!</v>
      </c>
      <c r="AN10" s="1"/>
      <c r="AO10" s="1"/>
    </row>
    <row r="11" spans="1:41" x14ac:dyDescent="0.2">
      <c r="A11" s="3">
        <v>6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3"/>
      <c r="R11" s="13"/>
      <c r="S11" s="32"/>
      <c r="T11" s="25" t="e">
        <f>#REF!</f>
        <v>#REF!</v>
      </c>
      <c r="U11" s="25">
        <v>15</v>
      </c>
      <c r="V11" s="1" t="e">
        <f t="shared" si="0"/>
        <v>#REF!</v>
      </c>
      <c r="W11" s="22" t="e">
        <f t="shared" ref="W11:AF11" si="11">$V11*C11</f>
        <v>#REF!</v>
      </c>
      <c r="X11" s="22" t="e">
        <f t="shared" si="11"/>
        <v>#REF!</v>
      </c>
      <c r="Y11" s="22" t="e">
        <f t="shared" si="11"/>
        <v>#REF!</v>
      </c>
      <c r="Z11" s="22" t="e">
        <f t="shared" si="11"/>
        <v>#REF!</v>
      </c>
      <c r="AA11" s="22" t="e">
        <f t="shared" si="11"/>
        <v>#REF!</v>
      </c>
      <c r="AB11" s="22" t="e">
        <f t="shared" si="11"/>
        <v>#REF!</v>
      </c>
      <c r="AC11" s="22" t="e">
        <f t="shared" si="11"/>
        <v>#REF!</v>
      </c>
      <c r="AD11" s="22" t="e">
        <f t="shared" si="11"/>
        <v>#REF!</v>
      </c>
      <c r="AE11" s="22" t="e">
        <f t="shared" si="11"/>
        <v>#REF!</v>
      </c>
      <c r="AF11" s="22" t="e">
        <f t="shared" si="11"/>
        <v>#REF!</v>
      </c>
      <c r="AG11" s="22" t="e">
        <f t="shared" ref="AG11:AM11" si="12">$V11*M11</f>
        <v>#REF!</v>
      </c>
      <c r="AH11" s="22" t="e">
        <f t="shared" si="12"/>
        <v>#REF!</v>
      </c>
      <c r="AI11" s="22" t="e">
        <f t="shared" si="12"/>
        <v>#REF!</v>
      </c>
      <c r="AJ11" s="22" t="e">
        <f t="shared" si="12"/>
        <v>#REF!</v>
      </c>
      <c r="AK11" s="22" t="e">
        <f t="shared" si="12"/>
        <v>#REF!</v>
      </c>
      <c r="AL11" s="22" t="e">
        <f t="shared" si="12"/>
        <v>#REF!</v>
      </c>
      <c r="AM11" s="22" t="e">
        <f t="shared" si="12"/>
        <v>#REF!</v>
      </c>
      <c r="AN11" s="1"/>
      <c r="AO11" s="1"/>
    </row>
    <row r="12" spans="1:41" x14ac:dyDescent="0.2">
      <c r="A12" s="3">
        <v>7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3"/>
      <c r="R12" s="13"/>
      <c r="S12" s="32"/>
      <c r="T12" s="25" t="e">
        <f>#REF!</f>
        <v>#REF!</v>
      </c>
      <c r="U12" s="25">
        <v>15</v>
      </c>
      <c r="V12" s="1" t="e">
        <f t="shared" si="0"/>
        <v>#REF!</v>
      </c>
      <c r="W12" s="22" t="e">
        <f t="shared" ref="W12:AF12" si="13">$V12*C12</f>
        <v>#REF!</v>
      </c>
      <c r="X12" s="22" t="e">
        <f t="shared" si="13"/>
        <v>#REF!</v>
      </c>
      <c r="Y12" s="22" t="e">
        <f t="shared" si="13"/>
        <v>#REF!</v>
      </c>
      <c r="Z12" s="22" t="e">
        <f t="shared" si="13"/>
        <v>#REF!</v>
      </c>
      <c r="AA12" s="22" t="e">
        <f t="shared" si="13"/>
        <v>#REF!</v>
      </c>
      <c r="AB12" s="22" t="e">
        <f t="shared" si="13"/>
        <v>#REF!</v>
      </c>
      <c r="AC12" s="22" t="e">
        <f t="shared" si="13"/>
        <v>#REF!</v>
      </c>
      <c r="AD12" s="22" t="e">
        <f t="shared" si="13"/>
        <v>#REF!</v>
      </c>
      <c r="AE12" s="22" t="e">
        <f t="shared" si="13"/>
        <v>#REF!</v>
      </c>
      <c r="AF12" s="22" t="e">
        <f t="shared" si="13"/>
        <v>#REF!</v>
      </c>
      <c r="AG12" s="22" t="e">
        <f t="shared" ref="AG12:AM12" si="14">$V12*M12</f>
        <v>#REF!</v>
      </c>
      <c r="AH12" s="22" t="e">
        <f t="shared" si="14"/>
        <v>#REF!</v>
      </c>
      <c r="AI12" s="22" t="e">
        <f t="shared" si="14"/>
        <v>#REF!</v>
      </c>
      <c r="AJ12" s="22" t="e">
        <f t="shared" si="14"/>
        <v>#REF!</v>
      </c>
      <c r="AK12" s="22" t="e">
        <f t="shared" si="14"/>
        <v>#REF!</v>
      </c>
      <c r="AL12" s="22" t="e">
        <f t="shared" si="14"/>
        <v>#REF!</v>
      </c>
      <c r="AM12" s="22" t="e">
        <f t="shared" si="14"/>
        <v>#REF!</v>
      </c>
      <c r="AN12" s="1"/>
      <c r="AO12" s="1"/>
    </row>
    <row r="13" spans="1:41" x14ac:dyDescent="0.2">
      <c r="A13" s="3">
        <v>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3"/>
      <c r="R13" s="13"/>
      <c r="S13" s="32"/>
      <c r="T13" s="25" t="e">
        <f>#REF!</f>
        <v>#REF!</v>
      </c>
      <c r="U13" s="25">
        <v>15</v>
      </c>
      <c r="V13" s="1" t="e">
        <f t="shared" si="0"/>
        <v>#REF!</v>
      </c>
      <c r="W13" s="22" t="e">
        <f t="shared" ref="W13:AF13" si="15">$V13*C13</f>
        <v>#REF!</v>
      </c>
      <c r="X13" s="22" t="e">
        <f t="shared" si="15"/>
        <v>#REF!</v>
      </c>
      <c r="Y13" s="22" t="e">
        <f t="shared" si="15"/>
        <v>#REF!</v>
      </c>
      <c r="Z13" s="22" t="e">
        <f t="shared" si="15"/>
        <v>#REF!</v>
      </c>
      <c r="AA13" s="22" t="e">
        <f t="shared" si="15"/>
        <v>#REF!</v>
      </c>
      <c r="AB13" s="22" t="e">
        <f t="shared" si="15"/>
        <v>#REF!</v>
      </c>
      <c r="AC13" s="22" t="e">
        <f t="shared" si="15"/>
        <v>#REF!</v>
      </c>
      <c r="AD13" s="22" t="e">
        <f t="shared" si="15"/>
        <v>#REF!</v>
      </c>
      <c r="AE13" s="22" t="e">
        <f t="shared" si="15"/>
        <v>#REF!</v>
      </c>
      <c r="AF13" s="22" t="e">
        <f t="shared" si="15"/>
        <v>#REF!</v>
      </c>
      <c r="AG13" s="22" t="e">
        <f t="shared" ref="AG13:AM13" si="16">$V13*M13</f>
        <v>#REF!</v>
      </c>
      <c r="AH13" s="22" t="e">
        <f t="shared" si="16"/>
        <v>#REF!</v>
      </c>
      <c r="AI13" s="22" t="e">
        <f t="shared" si="16"/>
        <v>#REF!</v>
      </c>
      <c r="AJ13" s="22" t="e">
        <f t="shared" si="16"/>
        <v>#REF!</v>
      </c>
      <c r="AK13" s="22" t="e">
        <f t="shared" si="16"/>
        <v>#REF!</v>
      </c>
      <c r="AL13" s="22" t="e">
        <f t="shared" si="16"/>
        <v>#REF!</v>
      </c>
      <c r="AM13" s="22" t="e">
        <f t="shared" si="16"/>
        <v>#REF!</v>
      </c>
      <c r="AN13" s="1"/>
      <c r="AO13" s="1"/>
    </row>
    <row r="14" spans="1:41" x14ac:dyDescent="0.2">
      <c r="A14" s="3" t="s">
        <v>11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3"/>
      <c r="R14" s="13"/>
      <c r="S14" s="32"/>
      <c r="T14" s="25" t="e">
        <f>#REF!</f>
        <v>#REF!</v>
      </c>
      <c r="U14" s="25">
        <v>15</v>
      </c>
      <c r="V14" s="1" t="e">
        <f t="shared" si="0"/>
        <v>#REF!</v>
      </c>
      <c r="W14" s="22" t="e">
        <f t="shared" ref="W14:AF14" si="17">$V14*C14</f>
        <v>#REF!</v>
      </c>
      <c r="X14" s="22" t="e">
        <f t="shared" si="17"/>
        <v>#REF!</v>
      </c>
      <c r="Y14" s="22" t="e">
        <f t="shared" si="17"/>
        <v>#REF!</v>
      </c>
      <c r="Z14" s="22" t="e">
        <f t="shared" si="17"/>
        <v>#REF!</v>
      </c>
      <c r="AA14" s="22" t="e">
        <f t="shared" si="17"/>
        <v>#REF!</v>
      </c>
      <c r="AB14" s="22" t="e">
        <f t="shared" si="17"/>
        <v>#REF!</v>
      </c>
      <c r="AC14" s="22" t="e">
        <f t="shared" si="17"/>
        <v>#REF!</v>
      </c>
      <c r="AD14" s="22" t="e">
        <f t="shared" si="17"/>
        <v>#REF!</v>
      </c>
      <c r="AE14" s="22" t="e">
        <f t="shared" si="17"/>
        <v>#REF!</v>
      </c>
      <c r="AF14" s="22" t="e">
        <f t="shared" si="17"/>
        <v>#REF!</v>
      </c>
      <c r="AG14" s="22" t="e">
        <f t="shared" ref="AG14:AM14" si="18">$V14*M14</f>
        <v>#REF!</v>
      </c>
      <c r="AH14" s="22" t="e">
        <f t="shared" si="18"/>
        <v>#REF!</v>
      </c>
      <c r="AI14" s="22" t="e">
        <f t="shared" si="18"/>
        <v>#REF!</v>
      </c>
      <c r="AJ14" s="22" t="e">
        <f t="shared" si="18"/>
        <v>#REF!</v>
      </c>
      <c r="AK14" s="22" t="e">
        <f t="shared" si="18"/>
        <v>#REF!</v>
      </c>
      <c r="AL14" s="22" t="e">
        <f t="shared" si="18"/>
        <v>#REF!</v>
      </c>
      <c r="AM14" s="22" t="e">
        <f t="shared" si="18"/>
        <v>#REF!</v>
      </c>
      <c r="AN14" s="1"/>
      <c r="AO14" s="1"/>
    </row>
    <row r="15" spans="1:41" x14ac:dyDescent="0.2">
      <c r="A15" s="3">
        <v>11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32"/>
      <c r="T15" s="25" t="e">
        <f>#REF!</f>
        <v>#REF!</v>
      </c>
      <c r="U15" s="25">
        <v>15</v>
      </c>
      <c r="V15" s="1" t="e">
        <f t="shared" si="0"/>
        <v>#REF!</v>
      </c>
      <c r="W15" s="22" t="e">
        <f t="shared" ref="W15:AF15" si="19">$V15*C15</f>
        <v>#REF!</v>
      </c>
      <c r="X15" s="22" t="e">
        <f t="shared" si="19"/>
        <v>#REF!</v>
      </c>
      <c r="Y15" s="22" t="e">
        <f t="shared" si="19"/>
        <v>#REF!</v>
      </c>
      <c r="Z15" s="22" t="e">
        <f t="shared" si="19"/>
        <v>#REF!</v>
      </c>
      <c r="AA15" s="22" t="e">
        <f t="shared" si="19"/>
        <v>#REF!</v>
      </c>
      <c r="AB15" s="22" t="e">
        <f t="shared" si="19"/>
        <v>#REF!</v>
      </c>
      <c r="AC15" s="22" t="e">
        <f t="shared" si="19"/>
        <v>#REF!</v>
      </c>
      <c r="AD15" s="22" t="e">
        <f t="shared" si="19"/>
        <v>#REF!</v>
      </c>
      <c r="AE15" s="22" t="e">
        <f t="shared" si="19"/>
        <v>#REF!</v>
      </c>
      <c r="AF15" s="22" t="e">
        <f t="shared" si="19"/>
        <v>#REF!</v>
      </c>
      <c r="AG15" s="22" t="e">
        <f t="shared" ref="AG15:AM15" si="20">$V15*M15</f>
        <v>#REF!</v>
      </c>
      <c r="AH15" s="22" t="e">
        <f t="shared" si="20"/>
        <v>#REF!</v>
      </c>
      <c r="AI15" s="22" t="e">
        <f t="shared" si="20"/>
        <v>#REF!</v>
      </c>
      <c r="AJ15" s="22" t="e">
        <f t="shared" si="20"/>
        <v>#REF!</v>
      </c>
      <c r="AK15" s="22" t="e">
        <f t="shared" si="20"/>
        <v>#REF!</v>
      </c>
      <c r="AL15" s="22" t="e">
        <f t="shared" si="20"/>
        <v>#REF!</v>
      </c>
      <c r="AM15" s="22" t="e">
        <f t="shared" si="20"/>
        <v>#REF!</v>
      </c>
      <c r="AN15" s="1"/>
      <c r="AO15" s="1"/>
    </row>
    <row r="16" spans="1:41" x14ac:dyDescent="0.2">
      <c r="A16" s="3">
        <v>12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3"/>
      <c r="R16" s="13"/>
      <c r="S16" s="32"/>
      <c r="T16" s="25" t="e">
        <f>#REF!</f>
        <v>#REF!</v>
      </c>
      <c r="U16" s="25">
        <v>15</v>
      </c>
      <c r="V16" s="1" t="e">
        <f t="shared" si="0"/>
        <v>#REF!</v>
      </c>
      <c r="W16" s="22" t="e">
        <f t="shared" ref="W16:AF16" si="21">$V16*C16</f>
        <v>#REF!</v>
      </c>
      <c r="X16" s="22" t="e">
        <f t="shared" si="21"/>
        <v>#REF!</v>
      </c>
      <c r="Y16" s="22" t="e">
        <f t="shared" si="21"/>
        <v>#REF!</v>
      </c>
      <c r="Z16" s="22" t="e">
        <f t="shared" si="21"/>
        <v>#REF!</v>
      </c>
      <c r="AA16" s="22" t="e">
        <f t="shared" si="21"/>
        <v>#REF!</v>
      </c>
      <c r="AB16" s="22" t="e">
        <f t="shared" si="21"/>
        <v>#REF!</v>
      </c>
      <c r="AC16" s="22" t="e">
        <f t="shared" si="21"/>
        <v>#REF!</v>
      </c>
      <c r="AD16" s="22" t="e">
        <f t="shared" si="21"/>
        <v>#REF!</v>
      </c>
      <c r="AE16" s="22" t="e">
        <f t="shared" si="21"/>
        <v>#REF!</v>
      </c>
      <c r="AF16" s="22" t="e">
        <f t="shared" si="21"/>
        <v>#REF!</v>
      </c>
      <c r="AG16" s="22" t="e">
        <f t="shared" ref="AG16:AM16" si="22">$V16*M16</f>
        <v>#REF!</v>
      </c>
      <c r="AH16" s="22" t="e">
        <f t="shared" si="22"/>
        <v>#REF!</v>
      </c>
      <c r="AI16" s="22" t="e">
        <f t="shared" si="22"/>
        <v>#REF!</v>
      </c>
      <c r="AJ16" s="22" t="e">
        <f t="shared" si="22"/>
        <v>#REF!</v>
      </c>
      <c r="AK16" s="22" t="e">
        <f t="shared" si="22"/>
        <v>#REF!</v>
      </c>
      <c r="AL16" s="22" t="e">
        <f t="shared" si="22"/>
        <v>#REF!</v>
      </c>
      <c r="AM16" s="22" t="e">
        <f t="shared" si="22"/>
        <v>#REF!</v>
      </c>
      <c r="AN16" s="1"/>
      <c r="AO16" s="1"/>
    </row>
    <row r="17" spans="1:256" x14ac:dyDescent="0.2">
      <c r="A17" s="6" t="s">
        <v>55</v>
      </c>
      <c r="B17" s="7">
        <f>SUM(B6:B16)</f>
        <v>0</v>
      </c>
      <c r="C17" s="12" t="e">
        <f>W17/$V17</f>
        <v>#REF!</v>
      </c>
      <c r="D17" s="11" t="e">
        <f>X17/$V$17</f>
        <v>#REF!</v>
      </c>
      <c r="E17" s="11" t="e">
        <f>Y17/$V$17</f>
        <v>#REF!</v>
      </c>
      <c r="F17" s="11" t="e">
        <f>Z17/$V$17</f>
        <v>#REF!</v>
      </c>
      <c r="G17" s="11" t="e">
        <f>AA17/$V$17</f>
        <v>#REF!</v>
      </c>
      <c r="H17" s="11" t="e">
        <f t="shared" ref="H17:S17" si="23">AB17/$V17</f>
        <v>#REF!</v>
      </c>
      <c r="I17" s="11" t="e">
        <f t="shared" si="23"/>
        <v>#REF!</v>
      </c>
      <c r="J17" s="11" t="e">
        <f t="shared" si="23"/>
        <v>#REF!</v>
      </c>
      <c r="K17" s="11" t="e">
        <f t="shared" si="23"/>
        <v>#REF!</v>
      </c>
      <c r="L17" s="11" t="e">
        <f t="shared" si="23"/>
        <v>#REF!</v>
      </c>
      <c r="M17" s="11" t="e">
        <f t="shared" si="23"/>
        <v>#REF!</v>
      </c>
      <c r="N17" s="11" t="e">
        <f t="shared" si="23"/>
        <v>#REF!</v>
      </c>
      <c r="O17" s="11" t="e">
        <f t="shared" si="23"/>
        <v>#REF!</v>
      </c>
      <c r="P17" s="11" t="e">
        <f t="shared" si="23"/>
        <v>#REF!</v>
      </c>
      <c r="Q17" s="12" t="e">
        <f t="shared" si="23"/>
        <v>#REF!</v>
      </c>
      <c r="R17" s="12" t="e">
        <f t="shared" si="23"/>
        <v>#REF!</v>
      </c>
      <c r="S17" s="17" t="e">
        <f t="shared" si="23"/>
        <v>#REF!</v>
      </c>
      <c r="T17" s="35" t="e">
        <f>#REF!</f>
        <v>#REF!</v>
      </c>
      <c r="U17" s="31">
        <v>15</v>
      </c>
      <c r="V17" s="5" t="e">
        <f t="shared" ref="V17:AE17" si="24">SUM(V6:V16)</f>
        <v>#REF!</v>
      </c>
      <c r="W17" s="18" t="e">
        <f t="shared" si="24"/>
        <v>#REF!</v>
      </c>
      <c r="X17" s="18" t="e">
        <f t="shared" si="24"/>
        <v>#REF!</v>
      </c>
      <c r="Y17" s="18" t="e">
        <f t="shared" si="24"/>
        <v>#REF!</v>
      </c>
      <c r="Z17" s="18" t="e">
        <f t="shared" si="24"/>
        <v>#REF!</v>
      </c>
      <c r="AA17" s="18" t="e">
        <f t="shared" si="24"/>
        <v>#REF!</v>
      </c>
      <c r="AB17" s="18" t="e">
        <f t="shared" si="24"/>
        <v>#REF!</v>
      </c>
      <c r="AC17" s="18" t="e">
        <f t="shared" si="24"/>
        <v>#REF!</v>
      </c>
      <c r="AD17" s="18" t="e">
        <f t="shared" si="24"/>
        <v>#REF!</v>
      </c>
      <c r="AE17" s="18" t="e">
        <f t="shared" si="24"/>
        <v>#REF!</v>
      </c>
      <c r="AF17" s="18" t="e">
        <f t="shared" ref="AF17:AM17" si="25">SUM(AF6:AF16)</f>
        <v>#REF!</v>
      </c>
      <c r="AG17" s="18" t="e">
        <f t="shared" si="25"/>
        <v>#REF!</v>
      </c>
      <c r="AH17" s="18" t="e">
        <f t="shared" si="25"/>
        <v>#REF!</v>
      </c>
      <c r="AI17" s="18" t="e">
        <f t="shared" si="25"/>
        <v>#REF!</v>
      </c>
      <c r="AJ17" s="18" t="e">
        <f t="shared" si="25"/>
        <v>#REF!</v>
      </c>
      <c r="AK17" s="18" t="e">
        <f t="shared" si="25"/>
        <v>#REF!</v>
      </c>
      <c r="AL17" s="18" t="e">
        <f t="shared" si="25"/>
        <v>#REF!</v>
      </c>
      <c r="AM17" s="18" t="e">
        <f t="shared" si="25"/>
        <v>#REF!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x14ac:dyDescent="0.2">
      <c r="A18" s="3"/>
      <c r="B18" s="2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3"/>
      <c r="S18" s="32"/>
      <c r="T18" s="34" t="e">
        <f>SUM(T$6:T$16)</f>
        <v>#REF!</v>
      </c>
      <c r="V18" s="1" t="e">
        <f>U17*T17/100</f>
        <v>#REF!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256" x14ac:dyDescent="0.2">
      <c r="A19" s="6" t="s">
        <v>12</v>
      </c>
      <c r="B19" s="7" t="s">
        <v>65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3"/>
      <c r="S19" s="32"/>
      <c r="T19" s="25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256" x14ac:dyDescent="0.2">
      <c r="A20" s="3"/>
      <c r="B20" s="2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3"/>
      <c r="S20" s="32"/>
      <c r="T20" s="25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256" x14ac:dyDescent="0.2">
      <c r="A21" s="3">
        <v>1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3"/>
      <c r="R21" s="13"/>
      <c r="S21" s="32"/>
      <c r="T21" s="25" t="e">
        <f>#REF!</f>
        <v>#REF!</v>
      </c>
      <c r="U21" s="25">
        <v>14</v>
      </c>
      <c r="V21" s="1" t="e">
        <f t="shared" ref="V21:V29" si="26">U21/100*T21</f>
        <v>#REF!</v>
      </c>
      <c r="W21" s="22" t="e">
        <f t="shared" ref="W21:AF21" si="27">$V21*C21</f>
        <v>#REF!</v>
      </c>
      <c r="X21" s="22" t="e">
        <f t="shared" si="27"/>
        <v>#REF!</v>
      </c>
      <c r="Y21" s="22" t="e">
        <f t="shared" si="27"/>
        <v>#REF!</v>
      </c>
      <c r="Z21" s="22" t="e">
        <f t="shared" si="27"/>
        <v>#REF!</v>
      </c>
      <c r="AA21" s="22" t="e">
        <f t="shared" si="27"/>
        <v>#REF!</v>
      </c>
      <c r="AB21" s="22" t="e">
        <f t="shared" si="27"/>
        <v>#REF!</v>
      </c>
      <c r="AC21" s="22" t="e">
        <f t="shared" si="27"/>
        <v>#REF!</v>
      </c>
      <c r="AD21" s="22" t="e">
        <f t="shared" si="27"/>
        <v>#REF!</v>
      </c>
      <c r="AE21" s="22" t="e">
        <f t="shared" si="27"/>
        <v>#REF!</v>
      </c>
      <c r="AF21" s="22" t="e">
        <f t="shared" si="27"/>
        <v>#REF!</v>
      </c>
      <c r="AG21" s="22" t="e">
        <f t="shared" ref="AG21:AM21" si="28">$V21*M21</f>
        <v>#REF!</v>
      </c>
      <c r="AH21" s="22" t="e">
        <f t="shared" si="28"/>
        <v>#REF!</v>
      </c>
      <c r="AI21" s="22" t="e">
        <f t="shared" si="28"/>
        <v>#REF!</v>
      </c>
      <c r="AJ21" s="22" t="e">
        <f t="shared" si="28"/>
        <v>#REF!</v>
      </c>
      <c r="AK21" s="22" t="e">
        <f t="shared" si="28"/>
        <v>#REF!</v>
      </c>
      <c r="AL21" s="22" t="e">
        <f t="shared" si="28"/>
        <v>#REF!</v>
      </c>
      <c r="AM21" s="22" t="e">
        <f t="shared" si="28"/>
        <v>#REF!</v>
      </c>
      <c r="AN21" s="1"/>
      <c r="AO21" s="1"/>
    </row>
    <row r="22" spans="1:256" x14ac:dyDescent="0.2">
      <c r="A22" s="3">
        <v>2</v>
      </c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3"/>
      <c r="R22" s="13"/>
      <c r="S22" s="32"/>
      <c r="T22" s="25" t="e">
        <f>#REF!</f>
        <v>#REF!</v>
      </c>
      <c r="U22" s="25">
        <v>14</v>
      </c>
      <c r="V22" s="1" t="e">
        <f t="shared" si="26"/>
        <v>#REF!</v>
      </c>
      <c r="W22" s="22" t="e">
        <f t="shared" ref="W22:AF22" si="29">$V22*C22</f>
        <v>#REF!</v>
      </c>
      <c r="X22" s="22" t="e">
        <f t="shared" si="29"/>
        <v>#REF!</v>
      </c>
      <c r="Y22" s="22" t="e">
        <f t="shared" si="29"/>
        <v>#REF!</v>
      </c>
      <c r="Z22" s="22" t="e">
        <f t="shared" si="29"/>
        <v>#REF!</v>
      </c>
      <c r="AA22" s="22" t="e">
        <f t="shared" si="29"/>
        <v>#REF!</v>
      </c>
      <c r="AB22" s="22" t="e">
        <f t="shared" si="29"/>
        <v>#REF!</v>
      </c>
      <c r="AC22" s="22" t="e">
        <f t="shared" si="29"/>
        <v>#REF!</v>
      </c>
      <c r="AD22" s="22" t="e">
        <f t="shared" si="29"/>
        <v>#REF!</v>
      </c>
      <c r="AE22" s="22" t="e">
        <f t="shared" si="29"/>
        <v>#REF!</v>
      </c>
      <c r="AF22" s="22" t="e">
        <f t="shared" si="29"/>
        <v>#REF!</v>
      </c>
      <c r="AG22" s="22" t="e">
        <f t="shared" ref="AG22:AM22" si="30">$V22*M22</f>
        <v>#REF!</v>
      </c>
      <c r="AH22" s="22" t="e">
        <f t="shared" si="30"/>
        <v>#REF!</v>
      </c>
      <c r="AI22" s="22" t="e">
        <f t="shared" si="30"/>
        <v>#REF!</v>
      </c>
      <c r="AJ22" s="22" t="e">
        <f t="shared" si="30"/>
        <v>#REF!</v>
      </c>
      <c r="AK22" s="22" t="e">
        <f t="shared" si="30"/>
        <v>#REF!</v>
      </c>
      <c r="AL22" s="22" t="e">
        <f t="shared" si="30"/>
        <v>#REF!</v>
      </c>
      <c r="AM22" s="22" t="e">
        <f t="shared" si="30"/>
        <v>#REF!</v>
      </c>
      <c r="AN22" s="1"/>
      <c r="AO22" s="1"/>
    </row>
    <row r="23" spans="1:256" x14ac:dyDescent="0.2">
      <c r="A23" s="3">
        <v>3</v>
      </c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3"/>
      <c r="R23" s="13"/>
      <c r="S23" s="32"/>
      <c r="T23" s="25" t="e">
        <f>#REF!</f>
        <v>#REF!</v>
      </c>
      <c r="U23" s="25">
        <v>14</v>
      </c>
      <c r="V23" s="1" t="e">
        <f t="shared" si="26"/>
        <v>#REF!</v>
      </c>
      <c r="W23" s="22" t="e">
        <f t="shared" ref="W23:AF23" si="31">$V23*C23</f>
        <v>#REF!</v>
      </c>
      <c r="X23" s="22" t="e">
        <f t="shared" si="31"/>
        <v>#REF!</v>
      </c>
      <c r="Y23" s="22" t="e">
        <f t="shared" si="31"/>
        <v>#REF!</v>
      </c>
      <c r="Z23" s="22" t="e">
        <f t="shared" si="31"/>
        <v>#REF!</v>
      </c>
      <c r="AA23" s="22" t="e">
        <f t="shared" si="31"/>
        <v>#REF!</v>
      </c>
      <c r="AB23" s="22" t="e">
        <f t="shared" si="31"/>
        <v>#REF!</v>
      </c>
      <c r="AC23" s="22" t="e">
        <f t="shared" si="31"/>
        <v>#REF!</v>
      </c>
      <c r="AD23" s="22" t="e">
        <f t="shared" si="31"/>
        <v>#REF!</v>
      </c>
      <c r="AE23" s="22" t="e">
        <f t="shared" si="31"/>
        <v>#REF!</v>
      </c>
      <c r="AF23" s="22" t="e">
        <f t="shared" si="31"/>
        <v>#REF!</v>
      </c>
      <c r="AG23" s="22" t="e">
        <f t="shared" ref="AG23:AM23" si="32">$V23*M23</f>
        <v>#REF!</v>
      </c>
      <c r="AH23" s="22" t="e">
        <f t="shared" si="32"/>
        <v>#REF!</v>
      </c>
      <c r="AI23" s="22" t="e">
        <f t="shared" si="32"/>
        <v>#REF!</v>
      </c>
      <c r="AJ23" s="22" t="e">
        <f t="shared" si="32"/>
        <v>#REF!</v>
      </c>
      <c r="AK23" s="22" t="e">
        <f t="shared" si="32"/>
        <v>#REF!</v>
      </c>
      <c r="AL23" s="22" t="e">
        <f t="shared" si="32"/>
        <v>#REF!</v>
      </c>
      <c r="AM23" s="22" t="e">
        <f t="shared" si="32"/>
        <v>#REF!</v>
      </c>
      <c r="AN23" s="1"/>
      <c r="AO23" s="1"/>
    </row>
    <row r="24" spans="1:256" x14ac:dyDescent="0.2">
      <c r="A24" s="3">
        <v>4</v>
      </c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3"/>
      <c r="R24" s="13"/>
      <c r="S24" s="32"/>
      <c r="T24" s="25" t="e">
        <f>#REF!</f>
        <v>#REF!</v>
      </c>
      <c r="U24" s="25">
        <v>14</v>
      </c>
      <c r="V24" s="1" t="e">
        <f t="shared" si="26"/>
        <v>#REF!</v>
      </c>
      <c r="W24" s="22" t="e">
        <f t="shared" ref="W24:AF24" si="33">$V24*C24</f>
        <v>#REF!</v>
      </c>
      <c r="X24" s="22" t="e">
        <f t="shared" si="33"/>
        <v>#REF!</v>
      </c>
      <c r="Y24" s="22" t="e">
        <f t="shared" si="33"/>
        <v>#REF!</v>
      </c>
      <c r="Z24" s="22" t="e">
        <f t="shared" si="33"/>
        <v>#REF!</v>
      </c>
      <c r="AA24" s="22" t="e">
        <f t="shared" si="33"/>
        <v>#REF!</v>
      </c>
      <c r="AB24" s="22" t="e">
        <f t="shared" si="33"/>
        <v>#REF!</v>
      </c>
      <c r="AC24" s="22" t="e">
        <f t="shared" si="33"/>
        <v>#REF!</v>
      </c>
      <c r="AD24" s="22" t="e">
        <f t="shared" si="33"/>
        <v>#REF!</v>
      </c>
      <c r="AE24" s="22" t="e">
        <f t="shared" si="33"/>
        <v>#REF!</v>
      </c>
      <c r="AF24" s="22" t="e">
        <f t="shared" si="33"/>
        <v>#REF!</v>
      </c>
      <c r="AG24" s="22" t="e">
        <f t="shared" ref="AG24:AM24" si="34">$V24*M24</f>
        <v>#REF!</v>
      </c>
      <c r="AH24" s="22" t="e">
        <f t="shared" si="34"/>
        <v>#REF!</v>
      </c>
      <c r="AI24" s="22" t="e">
        <f t="shared" si="34"/>
        <v>#REF!</v>
      </c>
      <c r="AJ24" s="22" t="e">
        <f t="shared" si="34"/>
        <v>#REF!</v>
      </c>
      <c r="AK24" s="22" t="e">
        <f t="shared" si="34"/>
        <v>#REF!</v>
      </c>
      <c r="AL24" s="22" t="e">
        <f t="shared" si="34"/>
        <v>#REF!</v>
      </c>
      <c r="AM24" s="22" t="e">
        <f t="shared" si="34"/>
        <v>#REF!</v>
      </c>
      <c r="AN24" s="1"/>
      <c r="AO24" s="1"/>
    </row>
    <row r="25" spans="1:256" x14ac:dyDescent="0.2">
      <c r="A25" s="3">
        <v>5</v>
      </c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3"/>
      <c r="R25" s="13"/>
      <c r="S25" s="32"/>
      <c r="T25" s="25" t="e">
        <f>#REF!</f>
        <v>#REF!</v>
      </c>
      <c r="U25" s="25">
        <v>14</v>
      </c>
      <c r="V25" s="1" t="e">
        <f t="shared" si="26"/>
        <v>#REF!</v>
      </c>
      <c r="W25" s="22" t="e">
        <f t="shared" ref="W25:AF25" si="35">$V25*C25</f>
        <v>#REF!</v>
      </c>
      <c r="X25" s="22" t="e">
        <f t="shared" si="35"/>
        <v>#REF!</v>
      </c>
      <c r="Y25" s="22" t="e">
        <f t="shared" si="35"/>
        <v>#REF!</v>
      </c>
      <c r="Z25" s="22" t="e">
        <f t="shared" si="35"/>
        <v>#REF!</v>
      </c>
      <c r="AA25" s="22" t="e">
        <f t="shared" si="35"/>
        <v>#REF!</v>
      </c>
      <c r="AB25" s="22" t="e">
        <f t="shared" si="35"/>
        <v>#REF!</v>
      </c>
      <c r="AC25" s="22" t="e">
        <f t="shared" si="35"/>
        <v>#REF!</v>
      </c>
      <c r="AD25" s="22" t="e">
        <f t="shared" si="35"/>
        <v>#REF!</v>
      </c>
      <c r="AE25" s="22" t="e">
        <f t="shared" si="35"/>
        <v>#REF!</v>
      </c>
      <c r="AF25" s="22" t="e">
        <f t="shared" si="35"/>
        <v>#REF!</v>
      </c>
      <c r="AG25" s="22" t="e">
        <f t="shared" ref="AG25:AM25" si="36">$V25*M25</f>
        <v>#REF!</v>
      </c>
      <c r="AH25" s="22" t="e">
        <f t="shared" si="36"/>
        <v>#REF!</v>
      </c>
      <c r="AI25" s="22" t="e">
        <f t="shared" si="36"/>
        <v>#REF!</v>
      </c>
      <c r="AJ25" s="22" t="e">
        <f t="shared" si="36"/>
        <v>#REF!</v>
      </c>
      <c r="AK25" s="22" t="e">
        <f t="shared" si="36"/>
        <v>#REF!</v>
      </c>
      <c r="AL25" s="22" t="e">
        <f t="shared" si="36"/>
        <v>#REF!</v>
      </c>
      <c r="AM25" s="22" t="e">
        <f t="shared" si="36"/>
        <v>#REF!</v>
      </c>
      <c r="AN25" s="1"/>
      <c r="AO25" s="1"/>
    </row>
    <row r="26" spans="1:256" x14ac:dyDescent="0.2">
      <c r="A26" s="3">
        <v>6</v>
      </c>
      <c r="C26" s="1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3"/>
      <c r="R26" s="13"/>
      <c r="S26" s="32"/>
      <c r="T26" s="25" t="e">
        <f>#REF!</f>
        <v>#REF!</v>
      </c>
      <c r="U26" s="25">
        <v>14</v>
      </c>
      <c r="V26" s="1" t="e">
        <f t="shared" si="26"/>
        <v>#REF!</v>
      </c>
      <c r="W26" s="22" t="e">
        <f t="shared" ref="W26:AF26" si="37">$V26*C26</f>
        <v>#REF!</v>
      </c>
      <c r="X26" s="22" t="e">
        <f t="shared" si="37"/>
        <v>#REF!</v>
      </c>
      <c r="Y26" s="22" t="e">
        <f t="shared" si="37"/>
        <v>#REF!</v>
      </c>
      <c r="Z26" s="22" t="e">
        <f t="shared" si="37"/>
        <v>#REF!</v>
      </c>
      <c r="AA26" s="22" t="e">
        <f t="shared" si="37"/>
        <v>#REF!</v>
      </c>
      <c r="AB26" s="22" t="e">
        <f t="shared" si="37"/>
        <v>#REF!</v>
      </c>
      <c r="AC26" s="22" t="e">
        <f t="shared" si="37"/>
        <v>#REF!</v>
      </c>
      <c r="AD26" s="22" t="e">
        <f t="shared" si="37"/>
        <v>#REF!</v>
      </c>
      <c r="AE26" s="22" t="e">
        <f t="shared" si="37"/>
        <v>#REF!</v>
      </c>
      <c r="AF26" s="22" t="e">
        <f t="shared" si="37"/>
        <v>#REF!</v>
      </c>
      <c r="AG26" s="22" t="e">
        <f t="shared" ref="AG26:AM26" si="38">$V26*M26</f>
        <v>#REF!</v>
      </c>
      <c r="AH26" s="22" t="e">
        <f t="shared" si="38"/>
        <v>#REF!</v>
      </c>
      <c r="AI26" s="22" t="e">
        <f t="shared" si="38"/>
        <v>#REF!</v>
      </c>
      <c r="AJ26" s="22" t="e">
        <f t="shared" si="38"/>
        <v>#REF!</v>
      </c>
      <c r="AK26" s="22" t="e">
        <f t="shared" si="38"/>
        <v>#REF!</v>
      </c>
      <c r="AL26" s="22" t="e">
        <f t="shared" si="38"/>
        <v>#REF!</v>
      </c>
      <c r="AM26" s="22" t="e">
        <f t="shared" si="38"/>
        <v>#REF!</v>
      </c>
      <c r="AN26" s="1"/>
      <c r="AO26" s="1"/>
    </row>
    <row r="27" spans="1:256" x14ac:dyDescent="0.2">
      <c r="A27" s="3">
        <v>7</v>
      </c>
      <c r="C27" s="13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3"/>
      <c r="R27" s="13"/>
      <c r="S27" s="32"/>
      <c r="T27" s="25" t="e">
        <f>#REF!</f>
        <v>#REF!</v>
      </c>
      <c r="U27" s="25">
        <v>14</v>
      </c>
      <c r="V27" s="1" t="e">
        <f t="shared" si="26"/>
        <v>#REF!</v>
      </c>
      <c r="W27" s="22" t="e">
        <f t="shared" ref="W27:AF27" si="39">$V27*C27</f>
        <v>#REF!</v>
      </c>
      <c r="X27" s="22" t="e">
        <f t="shared" si="39"/>
        <v>#REF!</v>
      </c>
      <c r="Y27" s="22" t="e">
        <f t="shared" si="39"/>
        <v>#REF!</v>
      </c>
      <c r="Z27" s="22" t="e">
        <f t="shared" si="39"/>
        <v>#REF!</v>
      </c>
      <c r="AA27" s="22" t="e">
        <f t="shared" si="39"/>
        <v>#REF!</v>
      </c>
      <c r="AB27" s="22" t="e">
        <f t="shared" si="39"/>
        <v>#REF!</v>
      </c>
      <c r="AC27" s="22" t="e">
        <f t="shared" si="39"/>
        <v>#REF!</v>
      </c>
      <c r="AD27" s="22" t="e">
        <f t="shared" si="39"/>
        <v>#REF!</v>
      </c>
      <c r="AE27" s="22" t="e">
        <f t="shared" si="39"/>
        <v>#REF!</v>
      </c>
      <c r="AF27" s="22" t="e">
        <f t="shared" si="39"/>
        <v>#REF!</v>
      </c>
      <c r="AG27" s="22" t="e">
        <f t="shared" ref="AG27:AM27" si="40">$V27*M27</f>
        <v>#REF!</v>
      </c>
      <c r="AH27" s="22" t="e">
        <f t="shared" si="40"/>
        <v>#REF!</v>
      </c>
      <c r="AI27" s="22" t="e">
        <f t="shared" si="40"/>
        <v>#REF!</v>
      </c>
      <c r="AJ27" s="22" t="e">
        <f t="shared" si="40"/>
        <v>#REF!</v>
      </c>
      <c r="AK27" s="22" t="e">
        <f t="shared" si="40"/>
        <v>#REF!</v>
      </c>
      <c r="AL27" s="22" t="e">
        <f t="shared" si="40"/>
        <v>#REF!</v>
      </c>
      <c r="AM27" s="22" t="e">
        <f t="shared" si="40"/>
        <v>#REF!</v>
      </c>
      <c r="AN27" s="1"/>
      <c r="AO27" s="1"/>
    </row>
    <row r="28" spans="1:256" x14ac:dyDescent="0.2">
      <c r="A28" s="3">
        <v>8</v>
      </c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3"/>
      <c r="R28" s="13"/>
      <c r="S28" s="32"/>
      <c r="T28" s="25" t="e">
        <f>#REF!</f>
        <v>#REF!</v>
      </c>
      <c r="U28" s="25">
        <v>14</v>
      </c>
      <c r="V28" s="1" t="e">
        <f t="shared" si="26"/>
        <v>#REF!</v>
      </c>
      <c r="W28" s="22" t="e">
        <f t="shared" ref="W28:AF28" si="41">$V28*C28</f>
        <v>#REF!</v>
      </c>
      <c r="X28" s="22" t="e">
        <f t="shared" si="41"/>
        <v>#REF!</v>
      </c>
      <c r="Y28" s="22" t="e">
        <f t="shared" si="41"/>
        <v>#REF!</v>
      </c>
      <c r="Z28" s="22" t="e">
        <f t="shared" si="41"/>
        <v>#REF!</v>
      </c>
      <c r="AA28" s="22" t="e">
        <f t="shared" si="41"/>
        <v>#REF!</v>
      </c>
      <c r="AB28" s="22" t="e">
        <f t="shared" si="41"/>
        <v>#REF!</v>
      </c>
      <c r="AC28" s="22" t="e">
        <f t="shared" si="41"/>
        <v>#REF!</v>
      </c>
      <c r="AD28" s="22" t="e">
        <f t="shared" si="41"/>
        <v>#REF!</v>
      </c>
      <c r="AE28" s="22" t="e">
        <f t="shared" si="41"/>
        <v>#REF!</v>
      </c>
      <c r="AF28" s="22" t="e">
        <f t="shared" si="41"/>
        <v>#REF!</v>
      </c>
      <c r="AG28" s="22" t="e">
        <f t="shared" ref="AG28:AM28" si="42">$V28*M28</f>
        <v>#REF!</v>
      </c>
      <c r="AH28" s="22" t="e">
        <f t="shared" si="42"/>
        <v>#REF!</v>
      </c>
      <c r="AI28" s="22" t="e">
        <f t="shared" si="42"/>
        <v>#REF!</v>
      </c>
      <c r="AJ28" s="22" t="e">
        <f t="shared" si="42"/>
        <v>#REF!</v>
      </c>
      <c r="AK28" s="22" t="e">
        <f t="shared" si="42"/>
        <v>#REF!</v>
      </c>
      <c r="AL28" s="22" t="e">
        <f t="shared" si="42"/>
        <v>#REF!</v>
      </c>
      <c r="AM28" s="22" t="e">
        <f t="shared" si="42"/>
        <v>#REF!</v>
      </c>
      <c r="AN28" s="1"/>
      <c r="AO28" s="1"/>
    </row>
    <row r="29" spans="1:256" x14ac:dyDescent="0.2">
      <c r="A29" s="3">
        <v>9</v>
      </c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3"/>
      <c r="R29" s="13"/>
      <c r="S29" s="32"/>
      <c r="T29" s="25" t="e">
        <f>#REF!</f>
        <v>#REF!</v>
      </c>
      <c r="U29" s="25">
        <v>14</v>
      </c>
      <c r="V29" s="1" t="e">
        <f t="shared" si="26"/>
        <v>#REF!</v>
      </c>
      <c r="W29" s="22" t="e">
        <f t="shared" ref="W29:AF29" si="43">$V29*C29</f>
        <v>#REF!</v>
      </c>
      <c r="X29" s="22" t="e">
        <f t="shared" si="43"/>
        <v>#REF!</v>
      </c>
      <c r="Y29" s="22" t="e">
        <f t="shared" si="43"/>
        <v>#REF!</v>
      </c>
      <c r="Z29" s="22" t="e">
        <f t="shared" si="43"/>
        <v>#REF!</v>
      </c>
      <c r="AA29" s="22" t="e">
        <f t="shared" si="43"/>
        <v>#REF!</v>
      </c>
      <c r="AB29" s="22" t="e">
        <f t="shared" si="43"/>
        <v>#REF!</v>
      </c>
      <c r="AC29" s="22" t="e">
        <f t="shared" si="43"/>
        <v>#REF!</v>
      </c>
      <c r="AD29" s="22" t="e">
        <f t="shared" si="43"/>
        <v>#REF!</v>
      </c>
      <c r="AE29" s="22" t="e">
        <f t="shared" si="43"/>
        <v>#REF!</v>
      </c>
      <c r="AF29" s="22" t="e">
        <f t="shared" si="43"/>
        <v>#REF!</v>
      </c>
      <c r="AG29" s="22" t="e">
        <f t="shared" ref="AG29:AM29" si="44">$V29*M29</f>
        <v>#REF!</v>
      </c>
      <c r="AH29" s="22" t="e">
        <f t="shared" si="44"/>
        <v>#REF!</v>
      </c>
      <c r="AI29" s="22" t="e">
        <f t="shared" si="44"/>
        <v>#REF!</v>
      </c>
      <c r="AJ29" s="22" t="e">
        <f t="shared" si="44"/>
        <v>#REF!</v>
      </c>
      <c r="AK29" s="22" t="e">
        <f t="shared" si="44"/>
        <v>#REF!</v>
      </c>
      <c r="AL29" s="22" t="e">
        <f t="shared" si="44"/>
        <v>#REF!</v>
      </c>
      <c r="AM29" s="22" t="e">
        <f t="shared" si="44"/>
        <v>#REF!</v>
      </c>
      <c r="AN29" s="1"/>
      <c r="AO29" s="1"/>
    </row>
    <row r="30" spans="1:256" x14ac:dyDescent="0.2">
      <c r="A30" s="6" t="s">
        <v>55</v>
      </c>
      <c r="B30" s="7">
        <f>SUM(B21:B29)</f>
        <v>0</v>
      </c>
      <c r="C30" s="12" t="e">
        <f t="shared" ref="C30:L30" si="45">W30/$V30</f>
        <v>#REF!</v>
      </c>
      <c r="D30" s="11" t="e">
        <f t="shared" si="45"/>
        <v>#REF!</v>
      </c>
      <c r="E30" s="11" t="e">
        <f t="shared" si="45"/>
        <v>#REF!</v>
      </c>
      <c r="F30" s="11" t="e">
        <f t="shared" si="45"/>
        <v>#REF!</v>
      </c>
      <c r="G30" s="11" t="e">
        <f t="shared" si="45"/>
        <v>#REF!</v>
      </c>
      <c r="H30" s="11" t="e">
        <f t="shared" si="45"/>
        <v>#REF!</v>
      </c>
      <c r="I30" s="11" t="e">
        <f t="shared" si="45"/>
        <v>#REF!</v>
      </c>
      <c r="J30" s="11" t="e">
        <f t="shared" si="45"/>
        <v>#REF!</v>
      </c>
      <c r="K30" s="11" t="e">
        <f t="shared" si="45"/>
        <v>#REF!</v>
      </c>
      <c r="L30" s="11" t="e">
        <f t="shared" si="45"/>
        <v>#REF!</v>
      </c>
      <c r="M30" s="11" t="e">
        <f t="shared" ref="M30:S30" si="46">AG30/$V30</f>
        <v>#REF!</v>
      </c>
      <c r="N30" s="11" t="e">
        <f t="shared" si="46"/>
        <v>#REF!</v>
      </c>
      <c r="O30" s="11" t="e">
        <f t="shared" si="46"/>
        <v>#REF!</v>
      </c>
      <c r="P30" s="11" t="e">
        <f t="shared" si="46"/>
        <v>#REF!</v>
      </c>
      <c r="Q30" s="12" t="e">
        <f t="shared" si="46"/>
        <v>#REF!</v>
      </c>
      <c r="R30" s="12" t="e">
        <f t="shared" si="46"/>
        <v>#REF!</v>
      </c>
      <c r="S30" s="17" t="e">
        <f t="shared" si="46"/>
        <v>#REF!</v>
      </c>
      <c r="T30" s="35" t="e">
        <f>#REF!</f>
        <v>#REF!</v>
      </c>
      <c r="U30" s="31">
        <v>14</v>
      </c>
      <c r="V30" s="5" t="e">
        <f t="shared" ref="V30:AE30" si="47">SUM(V21:V29)</f>
        <v>#REF!</v>
      </c>
      <c r="W30" s="18" t="e">
        <f t="shared" si="47"/>
        <v>#REF!</v>
      </c>
      <c r="X30" s="18" t="e">
        <f t="shared" si="47"/>
        <v>#REF!</v>
      </c>
      <c r="Y30" s="18" t="e">
        <f t="shared" si="47"/>
        <v>#REF!</v>
      </c>
      <c r="Z30" s="18" t="e">
        <f t="shared" si="47"/>
        <v>#REF!</v>
      </c>
      <c r="AA30" s="18" t="e">
        <f t="shared" si="47"/>
        <v>#REF!</v>
      </c>
      <c r="AB30" s="18" t="e">
        <f t="shared" si="47"/>
        <v>#REF!</v>
      </c>
      <c r="AC30" s="18" t="e">
        <f t="shared" si="47"/>
        <v>#REF!</v>
      </c>
      <c r="AD30" s="18" t="e">
        <f t="shared" si="47"/>
        <v>#REF!</v>
      </c>
      <c r="AE30" s="18" t="e">
        <f t="shared" si="47"/>
        <v>#REF!</v>
      </c>
      <c r="AF30" s="18" t="e">
        <f t="shared" ref="AF30:AM30" si="48">SUM(AF21:AF29)</f>
        <v>#REF!</v>
      </c>
      <c r="AG30" s="18" t="e">
        <f t="shared" si="48"/>
        <v>#REF!</v>
      </c>
      <c r="AH30" s="18" t="e">
        <f t="shared" si="48"/>
        <v>#REF!</v>
      </c>
      <c r="AI30" s="18" t="e">
        <f t="shared" si="48"/>
        <v>#REF!</v>
      </c>
      <c r="AJ30" s="18" t="e">
        <f t="shared" si="48"/>
        <v>#REF!</v>
      </c>
      <c r="AK30" s="18" t="e">
        <f t="shared" si="48"/>
        <v>#REF!</v>
      </c>
      <c r="AL30" s="18" t="e">
        <f t="shared" si="48"/>
        <v>#REF!</v>
      </c>
      <c r="AM30" s="18" t="e">
        <f t="shared" si="48"/>
        <v>#REF!</v>
      </c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x14ac:dyDescent="0.2">
      <c r="A31" s="3"/>
      <c r="B31" s="2"/>
      <c r="C31" s="1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3"/>
      <c r="S31" s="32"/>
      <c r="T31" s="34" t="e">
        <f>SUM(T$21:T$29)</f>
        <v>#REF!</v>
      </c>
      <c r="V31" s="1" t="e">
        <f>U30*T30/100</f>
        <v>#REF!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256" x14ac:dyDescent="0.2">
      <c r="A32" s="6" t="s">
        <v>13</v>
      </c>
      <c r="B32" s="7" t="s">
        <v>65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3"/>
      <c r="S32" s="32"/>
      <c r="T32" s="33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256" x14ac:dyDescent="0.2">
      <c r="A33" s="3"/>
      <c r="B33" s="2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3"/>
      <c r="S33" s="32"/>
      <c r="T33" s="33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256" x14ac:dyDescent="0.2">
      <c r="A34" s="3">
        <v>1</v>
      </c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3"/>
      <c r="R34" s="13"/>
      <c r="S34" s="32"/>
      <c r="T34" s="25" t="e">
        <f>#REF!</f>
        <v>#REF!</v>
      </c>
      <c r="U34" s="25">
        <v>12</v>
      </c>
      <c r="V34" s="1" t="e">
        <f t="shared" ref="V34:V40" si="49">U34/100*T34</f>
        <v>#REF!</v>
      </c>
      <c r="W34" s="1" t="e">
        <f t="shared" ref="W34:AF34" si="50">$V34*C34</f>
        <v>#REF!</v>
      </c>
      <c r="X34" s="1" t="e">
        <f t="shared" si="50"/>
        <v>#REF!</v>
      </c>
      <c r="Y34" s="1" t="e">
        <f t="shared" si="50"/>
        <v>#REF!</v>
      </c>
      <c r="Z34" s="1" t="e">
        <f t="shared" si="50"/>
        <v>#REF!</v>
      </c>
      <c r="AA34" s="1" t="e">
        <f t="shared" si="50"/>
        <v>#REF!</v>
      </c>
      <c r="AB34" s="1" t="e">
        <f t="shared" si="50"/>
        <v>#REF!</v>
      </c>
      <c r="AC34" s="1" t="e">
        <f t="shared" si="50"/>
        <v>#REF!</v>
      </c>
      <c r="AD34" s="1" t="e">
        <f t="shared" si="50"/>
        <v>#REF!</v>
      </c>
      <c r="AE34" s="1" t="e">
        <f t="shared" si="50"/>
        <v>#REF!</v>
      </c>
      <c r="AF34" s="1" t="e">
        <f t="shared" si="50"/>
        <v>#REF!</v>
      </c>
      <c r="AG34" s="1" t="e">
        <f t="shared" ref="AG34:AM34" si="51">$V34*M34</f>
        <v>#REF!</v>
      </c>
      <c r="AH34" s="1" t="e">
        <f t="shared" si="51"/>
        <v>#REF!</v>
      </c>
      <c r="AI34" s="1" t="e">
        <f t="shared" si="51"/>
        <v>#REF!</v>
      </c>
      <c r="AJ34" s="1" t="e">
        <f t="shared" si="51"/>
        <v>#REF!</v>
      </c>
      <c r="AK34" s="1" t="e">
        <f t="shared" si="51"/>
        <v>#REF!</v>
      </c>
      <c r="AL34" s="1" t="e">
        <f t="shared" si="51"/>
        <v>#REF!</v>
      </c>
      <c r="AM34" s="1" t="e">
        <f t="shared" si="51"/>
        <v>#REF!</v>
      </c>
      <c r="AN34" s="1"/>
      <c r="AO34" s="1"/>
    </row>
    <row r="35" spans="1:256" x14ac:dyDescent="0.2">
      <c r="A35" s="3">
        <v>2</v>
      </c>
      <c r="C35" s="1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  <c r="R35" s="13"/>
      <c r="S35" s="32"/>
      <c r="T35" s="25" t="e">
        <f>#REF!</f>
        <v>#REF!</v>
      </c>
      <c r="U35" s="25">
        <v>12</v>
      </c>
      <c r="V35" s="1" t="e">
        <f t="shared" si="49"/>
        <v>#REF!</v>
      </c>
      <c r="W35" s="1" t="e">
        <f t="shared" ref="W35:AF35" si="52">$V35*C35</f>
        <v>#REF!</v>
      </c>
      <c r="X35" s="1" t="e">
        <f t="shared" si="52"/>
        <v>#REF!</v>
      </c>
      <c r="Y35" s="1" t="e">
        <f t="shared" si="52"/>
        <v>#REF!</v>
      </c>
      <c r="Z35" s="1" t="e">
        <f t="shared" si="52"/>
        <v>#REF!</v>
      </c>
      <c r="AA35" s="1" t="e">
        <f t="shared" si="52"/>
        <v>#REF!</v>
      </c>
      <c r="AB35" s="1" t="e">
        <f t="shared" si="52"/>
        <v>#REF!</v>
      </c>
      <c r="AC35" s="1" t="e">
        <f t="shared" si="52"/>
        <v>#REF!</v>
      </c>
      <c r="AD35" s="1" t="e">
        <f t="shared" si="52"/>
        <v>#REF!</v>
      </c>
      <c r="AE35" s="1" t="e">
        <f t="shared" si="52"/>
        <v>#REF!</v>
      </c>
      <c r="AF35" s="1" t="e">
        <f t="shared" si="52"/>
        <v>#REF!</v>
      </c>
      <c r="AG35" s="1" t="e">
        <f t="shared" ref="AG35:AM35" si="53">$V35*M35</f>
        <v>#REF!</v>
      </c>
      <c r="AH35" s="1" t="e">
        <f t="shared" si="53"/>
        <v>#REF!</v>
      </c>
      <c r="AI35" s="1" t="e">
        <f t="shared" si="53"/>
        <v>#REF!</v>
      </c>
      <c r="AJ35" s="1" t="e">
        <f t="shared" si="53"/>
        <v>#REF!</v>
      </c>
      <c r="AK35" s="1" t="e">
        <f t="shared" si="53"/>
        <v>#REF!</v>
      </c>
      <c r="AL35" s="1" t="e">
        <f t="shared" si="53"/>
        <v>#REF!</v>
      </c>
      <c r="AM35" s="1" t="e">
        <f t="shared" si="53"/>
        <v>#REF!</v>
      </c>
      <c r="AN35" s="1"/>
      <c r="AO35" s="1"/>
    </row>
    <row r="36" spans="1:256" x14ac:dyDescent="0.2">
      <c r="A36" s="3">
        <v>3</v>
      </c>
      <c r="C36" s="1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3"/>
      <c r="R36" s="13"/>
      <c r="S36" s="32"/>
      <c r="T36" s="25" t="e">
        <f>#REF!</f>
        <v>#REF!</v>
      </c>
      <c r="U36" s="25">
        <v>12</v>
      </c>
      <c r="V36" s="1" t="e">
        <f t="shared" si="49"/>
        <v>#REF!</v>
      </c>
      <c r="W36" s="1" t="e">
        <f t="shared" ref="W36:AF36" si="54">$V36*C36</f>
        <v>#REF!</v>
      </c>
      <c r="X36" s="1" t="e">
        <f t="shared" si="54"/>
        <v>#REF!</v>
      </c>
      <c r="Y36" s="1" t="e">
        <f t="shared" si="54"/>
        <v>#REF!</v>
      </c>
      <c r="Z36" s="1" t="e">
        <f t="shared" si="54"/>
        <v>#REF!</v>
      </c>
      <c r="AA36" s="1" t="e">
        <f t="shared" si="54"/>
        <v>#REF!</v>
      </c>
      <c r="AB36" s="1" t="e">
        <f t="shared" si="54"/>
        <v>#REF!</v>
      </c>
      <c r="AC36" s="1" t="e">
        <f t="shared" si="54"/>
        <v>#REF!</v>
      </c>
      <c r="AD36" s="1" t="e">
        <f t="shared" si="54"/>
        <v>#REF!</v>
      </c>
      <c r="AE36" s="1" t="e">
        <f t="shared" si="54"/>
        <v>#REF!</v>
      </c>
      <c r="AF36" s="1" t="e">
        <f t="shared" si="54"/>
        <v>#REF!</v>
      </c>
      <c r="AG36" s="1" t="e">
        <f t="shared" ref="AG36:AM36" si="55">$V36*M36</f>
        <v>#REF!</v>
      </c>
      <c r="AH36" s="1" t="e">
        <f t="shared" si="55"/>
        <v>#REF!</v>
      </c>
      <c r="AI36" s="1" t="e">
        <f t="shared" si="55"/>
        <v>#REF!</v>
      </c>
      <c r="AJ36" s="1" t="e">
        <f t="shared" si="55"/>
        <v>#REF!</v>
      </c>
      <c r="AK36" s="1" t="e">
        <f t="shared" si="55"/>
        <v>#REF!</v>
      </c>
      <c r="AL36" s="1" t="e">
        <f t="shared" si="55"/>
        <v>#REF!</v>
      </c>
      <c r="AM36" s="1" t="e">
        <f t="shared" si="55"/>
        <v>#REF!</v>
      </c>
      <c r="AN36" s="1"/>
      <c r="AO36" s="1"/>
    </row>
    <row r="37" spans="1:256" x14ac:dyDescent="0.2">
      <c r="A37" s="3">
        <v>4</v>
      </c>
      <c r="C37" s="1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3"/>
      <c r="S37" s="32"/>
      <c r="T37" s="25" t="e">
        <f>#REF!</f>
        <v>#REF!</v>
      </c>
      <c r="U37" s="25">
        <v>12</v>
      </c>
      <c r="V37" s="1" t="e">
        <f t="shared" si="49"/>
        <v>#REF!</v>
      </c>
      <c r="W37" s="1" t="e">
        <f t="shared" ref="W37:AF37" si="56">$V37*C37</f>
        <v>#REF!</v>
      </c>
      <c r="X37" s="1" t="e">
        <f t="shared" si="56"/>
        <v>#REF!</v>
      </c>
      <c r="Y37" s="1" t="e">
        <f t="shared" si="56"/>
        <v>#REF!</v>
      </c>
      <c r="Z37" s="1" t="e">
        <f t="shared" si="56"/>
        <v>#REF!</v>
      </c>
      <c r="AA37" s="1" t="e">
        <f t="shared" si="56"/>
        <v>#REF!</v>
      </c>
      <c r="AB37" s="1" t="e">
        <f t="shared" si="56"/>
        <v>#REF!</v>
      </c>
      <c r="AC37" s="1" t="e">
        <f t="shared" si="56"/>
        <v>#REF!</v>
      </c>
      <c r="AD37" s="1" t="e">
        <f t="shared" si="56"/>
        <v>#REF!</v>
      </c>
      <c r="AE37" s="1" t="e">
        <f t="shared" si="56"/>
        <v>#REF!</v>
      </c>
      <c r="AF37" s="1" t="e">
        <f t="shared" si="56"/>
        <v>#REF!</v>
      </c>
      <c r="AG37" s="1" t="e">
        <f t="shared" ref="AG37:AM37" si="57">$V37*M37</f>
        <v>#REF!</v>
      </c>
      <c r="AH37" s="1" t="e">
        <f t="shared" si="57"/>
        <v>#REF!</v>
      </c>
      <c r="AI37" s="1" t="e">
        <f t="shared" si="57"/>
        <v>#REF!</v>
      </c>
      <c r="AJ37" s="1" t="e">
        <f t="shared" si="57"/>
        <v>#REF!</v>
      </c>
      <c r="AK37" s="1" t="e">
        <f t="shared" si="57"/>
        <v>#REF!</v>
      </c>
      <c r="AL37" s="1" t="e">
        <f t="shared" si="57"/>
        <v>#REF!</v>
      </c>
      <c r="AM37" s="1" t="e">
        <f t="shared" si="57"/>
        <v>#REF!</v>
      </c>
      <c r="AN37" s="1"/>
      <c r="AO37" s="1"/>
    </row>
    <row r="38" spans="1:256" x14ac:dyDescent="0.2">
      <c r="A38" s="3">
        <v>5</v>
      </c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3"/>
      <c r="R38" s="13"/>
      <c r="S38" s="32"/>
      <c r="T38" s="25" t="e">
        <f>#REF!</f>
        <v>#REF!</v>
      </c>
      <c r="U38" s="25">
        <v>12</v>
      </c>
      <c r="V38" s="1" t="e">
        <f t="shared" si="49"/>
        <v>#REF!</v>
      </c>
      <c r="W38" s="1" t="e">
        <f t="shared" ref="W38:AF38" si="58">$V38*C38</f>
        <v>#REF!</v>
      </c>
      <c r="X38" s="1" t="e">
        <f t="shared" si="58"/>
        <v>#REF!</v>
      </c>
      <c r="Y38" s="1" t="e">
        <f t="shared" si="58"/>
        <v>#REF!</v>
      </c>
      <c r="Z38" s="1" t="e">
        <f t="shared" si="58"/>
        <v>#REF!</v>
      </c>
      <c r="AA38" s="1" t="e">
        <f t="shared" si="58"/>
        <v>#REF!</v>
      </c>
      <c r="AB38" s="1" t="e">
        <f t="shared" si="58"/>
        <v>#REF!</v>
      </c>
      <c r="AC38" s="1" t="e">
        <f t="shared" si="58"/>
        <v>#REF!</v>
      </c>
      <c r="AD38" s="1" t="e">
        <f t="shared" si="58"/>
        <v>#REF!</v>
      </c>
      <c r="AE38" s="1" t="e">
        <f t="shared" si="58"/>
        <v>#REF!</v>
      </c>
      <c r="AF38" s="1" t="e">
        <f t="shared" si="58"/>
        <v>#REF!</v>
      </c>
      <c r="AG38" s="1" t="e">
        <f t="shared" ref="AG38:AM38" si="59">$V38*M38</f>
        <v>#REF!</v>
      </c>
      <c r="AH38" s="1" t="e">
        <f t="shared" si="59"/>
        <v>#REF!</v>
      </c>
      <c r="AI38" s="1" t="e">
        <f t="shared" si="59"/>
        <v>#REF!</v>
      </c>
      <c r="AJ38" s="1" t="e">
        <f t="shared" si="59"/>
        <v>#REF!</v>
      </c>
      <c r="AK38" s="1" t="e">
        <f t="shared" si="59"/>
        <v>#REF!</v>
      </c>
      <c r="AL38" s="1" t="e">
        <f t="shared" si="59"/>
        <v>#REF!</v>
      </c>
      <c r="AM38" s="1" t="e">
        <f t="shared" si="59"/>
        <v>#REF!</v>
      </c>
      <c r="AN38" s="1"/>
      <c r="AO38" s="1"/>
    </row>
    <row r="39" spans="1:256" x14ac:dyDescent="0.2">
      <c r="A39" s="3">
        <v>6</v>
      </c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3"/>
      <c r="R39" s="13"/>
      <c r="S39" s="32"/>
      <c r="T39" s="25" t="e">
        <f>#REF!</f>
        <v>#REF!</v>
      </c>
      <c r="U39" s="25">
        <v>12</v>
      </c>
      <c r="V39" s="1" t="e">
        <f t="shared" si="49"/>
        <v>#REF!</v>
      </c>
      <c r="W39" s="1" t="e">
        <f t="shared" ref="W39:AF39" si="60">$V39*C39</f>
        <v>#REF!</v>
      </c>
      <c r="X39" s="1" t="e">
        <f t="shared" si="60"/>
        <v>#REF!</v>
      </c>
      <c r="Y39" s="1" t="e">
        <f t="shared" si="60"/>
        <v>#REF!</v>
      </c>
      <c r="Z39" s="1" t="e">
        <f t="shared" si="60"/>
        <v>#REF!</v>
      </c>
      <c r="AA39" s="1" t="e">
        <f t="shared" si="60"/>
        <v>#REF!</v>
      </c>
      <c r="AB39" s="1" t="e">
        <f t="shared" si="60"/>
        <v>#REF!</v>
      </c>
      <c r="AC39" s="1" t="e">
        <f t="shared" si="60"/>
        <v>#REF!</v>
      </c>
      <c r="AD39" s="1" t="e">
        <f t="shared" si="60"/>
        <v>#REF!</v>
      </c>
      <c r="AE39" s="1" t="e">
        <f t="shared" si="60"/>
        <v>#REF!</v>
      </c>
      <c r="AF39" s="1" t="e">
        <f t="shared" si="60"/>
        <v>#REF!</v>
      </c>
      <c r="AG39" s="1" t="e">
        <f t="shared" ref="AG39:AM39" si="61">$V39*M39</f>
        <v>#REF!</v>
      </c>
      <c r="AH39" s="1" t="e">
        <f t="shared" si="61"/>
        <v>#REF!</v>
      </c>
      <c r="AI39" s="1" t="e">
        <f t="shared" si="61"/>
        <v>#REF!</v>
      </c>
      <c r="AJ39" s="1" t="e">
        <f t="shared" si="61"/>
        <v>#REF!</v>
      </c>
      <c r="AK39" s="1" t="e">
        <f t="shared" si="61"/>
        <v>#REF!</v>
      </c>
      <c r="AL39" s="1" t="e">
        <f t="shared" si="61"/>
        <v>#REF!</v>
      </c>
      <c r="AM39" s="1" t="e">
        <f t="shared" si="61"/>
        <v>#REF!</v>
      </c>
      <c r="AN39" s="1"/>
      <c r="AO39" s="1"/>
    </row>
    <row r="40" spans="1:256" x14ac:dyDescent="0.2">
      <c r="A40" s="3">
        <v>7</v>
      </c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3"/>
      <c r="R40" s="13"/>
      <c r="S40" s="32"/>
      <c r="T40" s="25" t="e">
        <f>#REF!</f>
        <v>#REF!</v>
      </c>
      <c r="U40" s="25">
        <v>12</v>
      </c>
      <c r="V40" s="1" t="e">
        <f t="shared" si="49"/>
        <v>#REF!</v>
      </c>
      <c r="W40" s="1" t="e">
        <f t="shared" ref="W40:AF40" si="62">$V40*C40</f>
        <v>#REF!</v>
      </c>
      <c r="X40" s="1" t="e">
        <f t="shared" si="62"/>
        <v>#REF!</v>
      </c>
      <c r="Y40" s="1" t="e">
        <f t="shared" si="62"/>
        <v>#REF!</v>
      </c>
      <c r="Z40" s="1" t="e">
        <f t="shared" si="62"/>
        <v>#REF!</v>
      </c>
      <c r="AA40" s="1" t="e">
        <f t="shared" si="62"/>
        <v>#REF!</v>
      </c>
      <c r="AB40" s="1" t="e">
        <f t="shared" si="62"/>
        <v>#REF!</v>
      </c>
      <c r="AC40" s="1" t="e">
        <f t="shared" si="62"/>
        <v>#REF!</v>
      </c>
      <c r="AD40" s="1" t="e">
        <f t="shared" si="62"/>
        <v>#REF!</v>
      </c>
      <c r="AE40" s="1" t="e">
        <f t="shared" si="62"/>
        <v>#REF!</v>
      </c>
      <c r="AF40" s="1" t="e">
        <f t="shared" si="62"/>
        <v>#REF!</v>
      </c>
      <c r="AG40" s="1" t="e">
        <f t="shared" ref="AG40:AM40" si="63">$V40*M40</f>
        <v>#REF!</v>
      </c>
      <c r="AH40" s="1" t="e">
        <f t="shared" si="63"/>
        <v>#REF!</v>
      </c>
      <c r="AI40" s="1" t="e">
        <f t="shared" si="63"/>
        <v>#REF!</v>
      </c>
      <c r="AJ40" s="1" t="e">
        <f t="shared" si="63"/>
        <v>#REF!</v>
      </c>
      <c r="AK40" s="1" t="e">
        <f t="shared" si="63"/>
        <v>#REF!</v>
      </c>
      <c r="AL40" s="1" t="e">
        <f t="shared" si="63"/>
        <v>#REF!</v>
      </c>
      <c r="AM40" s="1" t="e">
        <f t="shared" si="63"/>
        <v>#REF!</v>
      </c>
      <c r="AN40" s="1"/>
      <c r="AO40" s="1"/>
    </row>
    <row r="41" spans="1:256" x14ac:dyDescent="0.2">
      <c r="A41" s="6" t="s">
        <v>55</v>
      </c>
      <c r="B41" s="7">
        <f>SUM(B34:B40)</f>
        <v>0</v>
      </c>
      <c r="C41" s="12" t="e">
        <f t="shared" ref="C41:L41" si="64">W41/$V41</f>
        <v>#REF!</v>
      </c>
      <c r="D41" s="11" t="e">
        <f t="shared" si="64"/>
        <v>#REF!</v>
      </c>
      <c r="E41" s="11" t="e">
        <f t="shared" si="64"/>
        <v>#REF!</v>
      </c>
      <c r="F41" s="11" t="e">
        <f t="shared" si="64"/>
        <v>#REF!</v>
      </c>
      <c r="G41" s="11" t="e">
        <f t="shared" si="64"/>
        <v>#REF!</v>
      </c>
      <c r="H41" s="11" t="e">
        <f t="shared" si="64"/>
        <v>#REF!</v>
      </c>
      <c r="I41" s="11" t="e">
        <f t="shared" si="64"/>
        <v>#REF!</v>
      </c>
      <c r="J41" s="11" t="e">
        <f t="shared" si="64"/>
        <v>#REF!</v>
      </c>
      <c r="K41" s="11" t="e">
        <f t="shared" si="64"/>
        <v>#REF!</v>
      </c>
      <c r="L41" s="11" t="e">
        <f t="shared" si="64"/>
        <v>#REF!</v>
      </c>
      <c r="M41" s="11" t="e">
        <f t="shared" ref="M41:S41" si="65">AG41/$V41</f>
        <v>#REF!</v>
      </c>
      <c r="N41" s="11" t="e">
        <f t="shared" si="65"/>
        <v>#REF!</v>
      </c>
      <c r="O41" s="11" t="e">
        <f t="shared" si="65"/>
        <v>#REF!</v>
      </c>
      <c r="P41" s="11" t="e">
        <f t="shared" si="65"/>
        <v>#REF!</v>
      </c>
      <c r="Q41" s="12" t="e">
        <f t="shared" si="65"/>
        <v>#REF!</v>
      </c>
      <c r="R41" s="12" t="e">
        <f t="shared" si="65"/>
        <v>#REF!</v>
      </c>
      <c r="S41" s="17" t="e">
        <f t="shared" si="65"/>
        <v>#REF!</v>
      </c>
      <c r="T41" s="35" t="e">
        <f>#REF!</f>
        <v>#REF!</v>
      </c>
      <c r="U41" s="31">
        <v>12</v>
      </c>
      <c r="V41" s="5" t="e">
        <f t="shared" ref="V41:AE41" si="66">SUM(V34:V40)</f>
        <v>#REF!</v>
      </c>
      <c r="W41" s="5" t="e">
        <f t="shared" si="66"/>
        <v>#REF!</v>
      </c>
      <c r="X41" s="5" t="e">
        <f t="shared" si="66"/>
        <v>#REF!</v>
      </c>
      <c r="Y41" s="5" t="e">
        <f t="shared" si="66"/>
        <v>#REF!</v>
      </c>
      <c r="Z41" s="5" t="e">
        <f t="shared" si="66"/>
        <v>#REF!</v>
      </c>
      <c r="AA41" s="5" t="e">
        <f t="shared" si="66"/>
        <v>#REF!</v>
      </c>
      <c r="AB41" s="5" t="e">
        <f t="shared" si="66"/>
        <v>#REF!</v>
      </c>
      <c r="AC41" s="5" t="e">
        <f t="shared" si="66"/>
        <v>#REF!</v>
      </c>
      <c r="AD41" s="5" t="e">
        <f t="shared" si="66"/>
        <v>#REF!</v>
      </c>
      <c r="AE41" s="5" t="e">
        <f t="shared" si="66"/>
        <v>#REF!</v>
      </c>
      <c r="AF41" s="5" t="e">
        <f t="shared" ref="AF41:AM41" si="67">SUM(AF34:AF40)</f>
        <v>#REF!</v>
      </c>
      <c r="AG41" s="5" t="e">
        <f t="shared" si="67"/>
        <v>#REF!</v>
      </c>
      <c r="AH41" s="5" t="e">
        <f t="shared" si="67"/>
        <v>#REF!</v>
      </c>
      <c r="AI41" s="5" t="e">
        <f t="shared" si="67"/>
        <v>#REF!</v>
      </c>
      <c r="AJ41" s="5" t="e">
        <f t="shared" si="67"/>
        <v>#REF!</v>
      </c>
      <c r="AK41" s="5" t="e">
        <f t="shared" si="67"/>
        <v>#REF!</v>
      </c>
      <c r="AL41" s="5" t="e">
        <f t="shared" si="67"/>
        <v>#REF!</v>
      </c>
      <c r="AM41" s="5" t="e">
        <f t="shared" si="67"/>
        <v>#REF!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 x14ac:dyDescent="0.2">
      <c r="A42" s="3"/>
      <c r="B42" s="2"/>
      <c r="C42" s="1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3"/>
      <c r="S42" s="32"/>
      <c r="T42" s="34" t="e">
        <f>SUM(T$34:T$40)</f>
        <v>#REF!</v>
      </c>
      <c r="V42" s="1" t="e">
        <f>U41*T41/100</f>
        <v>#REF!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256" x14ac:dyDescent="0.2">
      <c r="A43" s="6" t="s">
        <v>14</v>
      </c>
      <c r="B43" s="7" t="s">
        <v>65</v>
      </c>
      <c r="C43" s="1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2"/>
      <c r="S43" s="17"/>
      <c r="T43" s="25"/>
      <c r="U43" s="7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256" x14ac:dyDescent="0.2">
      <c r="A44" s="6" t="s">
        <v>55</v>
      </c>
      <c r="B44" s="7">
        <f>B41+B30+B17</f>
        <v>0</v>
      </c>
      <c r="C44" s="12" t="e">
        <f t="shared" ref="C44:L44" si="68">(C41*$V42+C30*$V31+C17*$V18)/$V$45</f>
        <v>#REF!</v>
      </c>
      <c r="D44" s="11" t="e">
        <f t="shared" si="68"/>
        <v>#REF!</v>
      </c>
      <c r="E44" s="11" t="e">
        <f t="shared" si="68"/>
        <v>#REF!</v>
      </c>
      <c r="F44" s="11" t="e">
        <f t="shared" si="68"/>
        <v>#REF!</v>
      </c>
      <c r="G44" s="11" t="e">
        <f t="shared" si="68"/>
        <v>#REF!</v>
      </c>
      <c r="H44" s="11" t="e">
        <f t="shared" si="68"/>
        <v>#REF!</v>
      </c>
      <c r="I44" s="11" t="e">
        <f t="shared" si="68"/>
        <v>#REF!</v>
      </c>
      <c r="J44" s="11" t="e">
        <f t="shared" si="68"/>
        <v>#REF!</v>
      </c>
      <c r="K44" s="11" t="e">
        <f t="shared" si="68"/>
        <v>#REF!</v>
      </c>
      <c r="L44" s="11" t="e">
        <f t="shared" si="68"/>
        <v>#REF!</v>
      </c>
      <c r="M44" s="11" t="e">
        <f t="shared" ref="M44:S44" si="69">(M41*$V42+M30*$V31+M17*$V18)/$V$45</f>
        <v>#REF!</v>
      </c>
      <c r="N44" s="11" t="e">
        <f t="shared" si="69"/>
        <v>#REF!</v>
      </c>
      <c r="O44" s="11" t="e">
        <f t="shared" si="69"/>
        <v>#REF!</v>
      </c>
      <c r="P44" s="11" t="e">
        <f t="shared" si="69"/>
        <v>#REF!</v>
      </c>
      <c r="Q44" s="12" t="e">
        <f t="shared" si="69"/>
        <v>#REF!</v>
      </c>
      <c r="R44" s="12" t="e">
        <f t="shared" si="69"/>
        <v>#REF!</v>
      </c>
      <c r="S44" s="17" t="e">
        <f t="shared" si="69"/>
        <v>#REF!</v>
      </c>
      <c r="T44" s="31" t="e">
        <f>T41+T30+T17</f>
        <v>#REF!</v>
      </c>
      <c r="U44" s="7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x14ac:dyDescent="0.2">
      <c r="A45" s="3"/>
      <c r="B45" s="2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3"/>
      <c r="S45" s="32"/>
      <c r="T45" s="2"/>
      <c r="U45" s="35" t="e">
        <f>(V45/T44)*100</f>
        <v>#REF!</v>
      </c>
      <c r="V45" s="1" t="e">
        <f>V42+V31+V18</f>
        <v>#REF!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</sheetData>
  <phoneticPr fontId="0" type="noConversion"/>
  <printOptions horizontalCentered="1" gridLinesSet="0"/>
  <pageMargins left="0.5" right="0.4" top="0.5" bottom="0.33300000000000002" header="0.5" footer="0.5"/>
  <pageSetup scale="61" orientation="landscape" horizontalDpi="4294967292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Qualité - partie 1</vt:lpstr>
      <vt:lpstr>Composition en acides gras</vt:lpstr>
      <vt:lpstr>no2calc</vt:lpstr>
      <vt:lpstr>no2famecalc</vt:lpstr>
      <vt:lpstr>no2famecalc!Impression_des_titres</vt:lpstr>
      <vt:lpstr>no2calc!Zone_d_impression</vt:lpstr>
      <vt:lpstr>no2famecalc!Zone_d_impression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Canola Harvest Survey</dc:title>
  <dc:creator>Computer Services</dc:creator>
  <cp:lastModifiedBy>Stéphanie Morin (CGC/CCG)</cp:lastModifiedBy>
  <cp:lastPrinted>2021-10-29T20:51:39Z</cp:lastPrinted>
  <dcterms:created xsi:type="dcterms:W3CDTF">1997-11-24T14:11:57Z</dcterms:created>
  <dcterms:modified xsi:type="dcterms:W3CDTF">2026-02-17T17:00:41Z</dcterms:modified>
</cp:coreProperties>
</file>