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C:\Users\mongraiv\Documents\Traductions\En cours\007-240603-016\FR\"/>
    </mc:Choice>
  </mc:AlternateContent>
  <xr:revisionPtr revIDLastSave="0" documentId="13_ncr:1_{D8D79D1E-32DE-4997-935A-2C8B9F5D461B}" xr6:coauthVersionLast="47" xr6:coauthVersionMax="47" xr10:uidLastSave="{00000000-0000-0000-0000-000000000000}"/>
  <bookViews>
    <workbookView xWindow="-120" yWindow="-120" windowWidth="29040" windowHeight="16440" xr2:uid="{00000000-000D-0000-FFFF-FFFF00000000}"/>
  </bookViews>
  <sheets>
    <sheet name="Benzène" sheetId="8" r:id="rId1"/>
    <sheet name="Toluène" sheetId="4" r:id="rId2"/>
    <sheet name="Éthylbenzène" sheetId="1" r:id="rId3"/>
    <sheet name="Xylène" sheetId="5" r:id="rId4"/>
    <sheet name="Inacceptable" sheetId="10" r:id="rId5"/>
    <sheet name="Résumé de SSDtools" sheetId="11" r:id="rId6"/>
    <sheet name="Code R" sheetId="7" r:id="rId7"/>
    <sheet name="Calculs MLC" sheetId="12" r:id="rId8"/>
  </sheets>
  <definedNames>
    <definedName name="_xlnm._FilterDatabase" localSheetId="0" hidden="1">Benzène!$A$2:$AD$78</definedName>
    <definedName name="_xlnm._FilterDatabase" localSheetId="2" hidden="1">Éthylbenzène!$A$2:$AB$45</definedName>
    <definedName name="_xlnm._FilterDatabase" localSheetId="4" hidden="1">Inacceptable!$B$1:$D$74</definedName>
    <definedName name="_xlnm._FilterDatabase" localSheetId="1" hidden="1">Toluène!$A$2:$Z$69</definedName>
    <definedName name="_xlnm._FilterDatabase" localSheetId="3" hidden="1">Xylène!$A$2:$Z$97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5" i="12" l="1"/>
  <c r="M36" i="12"/>
  <c r="M45" i="12" s="1"/>
  <c r="L45" i="12"/>
  <c r="O45" i="12"/>
  <c r="O21" i="4"/>
  <c r="O30" i="1" l="1"/>
  <c r="O23" i="1"/>
  <c r="O22" i="1"/>
  <c r="O21" i="1"/>
  <c r="O16" i="1"/>
  <c r="O12" i="1"/>
  <c r="O11" i="1"/>
  <c r="O6" i="1"/>
  <c r="O4" i="1"/>
  <c r="O3" i="1"/>
  <c r="N30" i="1"/>
  <c r="O16" i="5"/>
  <c r="O6" i="5"/>
  <c r="O11" i="5"/>
  <c r="O38" i="5"/>
  <c r="O32" i="5"/>
  <c r="O12" i="5"/>
  <c r="O33" i="5"/>
  <c r="O28" i="5"/>
  <c r="O24" i="5"/>
  <c r="O17" i="5"/>
  <c r="O13" i="5"/>
  <c r="O16" i="8"/>
  <c r="O4" i="4" l="1"/>
  <c r="O5" i="4"/>
  <c r="O6" i="4"/>
  <c r="O7" i="4"/>
  <c r="O8" i="4"/>
  <c r="O9" i="4"/>
  <c r="O10" i="4"/>
  <c r="O11" i="4"/>
  <c r="O12" i="4"/>
  <c r="O13" i="4"/>
  <c r="O14" i="4"/>
  <c r="O15" i="4"/>
  <c r="O16" i="4"/>
  <c r="O17" i="4"/>
  <c r="O18" i="4"/>
  <c r="O19" i="4"/>
  <c r="O20" i="4"/>
  <c r="O22" i="4"/>
  <c r="O3" i="4"/>
  <c r="O4" i="8"/>
  <c r="O5" i="8"/>
  <c r="O6" i="8"/>
  <c r="O7" i="8"/>
  <c r="O8" i="8"/>
  <c r="O9" i="8"/>
  <c r="O10" i="8"/>
  <c r="O11" i="8"/>
  <c r="O12" i="8"/>
  <c r="O13" i="8"/>
  <c r="O14" i="8"/>
  <c r="O15" i="8"/>
  <c r="O17" i="8"/>
  <c r="O18" i="8"/>
  <c r="O19" i="8"/>
  <c r="O3" i="8"/>
  <c r="C14" i="12"/>
  <c r="C18" i="12" l="1"/>
  <c r="C19" i="12" s="1"/>
  <c r="C15" i="12"/>
  <c r="C16" i="12" s="1"/>
  <c r="C17" i="12" s="1"/>
  <c r="C20" i="12" l="1"/>
  <c r="C21" i="12" s="1"/>
  <c r="N29" i="4"/>
  <c r="O29" i="4" s="1"/>
  <c r="O50" i="8" l="1"/>
  <c r="O44" i="4" l="1"/>
  <c r="O42" i="4"/>
  <c r="O40" i="4"/>
  <c r="O34" i="4"/>
  <c r="O23" i="4"/>
  <c r="O52" i="4"/>
  <c r="O42" i="5" l="1"/>
</calcChain>
</file>

<file path=xl/sharedStrings.xml><?xml version="1.0" encoding="utf-8"?>
<sst xmlns="http://schemas.openxmlformats.org/spreadsheetml/2006/main" count="5189" uniqueCount="938">
  <si>
    <t>À court terme (aigu)</t>
  </si>
  <si>
    <t>À long terme (chronique)</t>
  </si>
  <si>
    <t>RAC = 2,5</t>
  </si>
  <si>
    <t>Nom chimique</t>
  </si>
  <si>
    <t>Famille</t>
  </si>
  <si>
    <t>Nom commun de l’espèce</t>
  </si>
  <si>
    <t>Nom latin de l’espèce</t>
  </si>
  <si>
    <t>Habitat</t>
  </si>
  <si>
    <t>Conditions d'essai (statique, renouvellement, écoulement)</t>
  </si>
  <si>
    <t>Température (°C)</t>
  </si>
  <si>
    <t>pH</t>
  </si>
  <si>
    <t>Dureté
(mg/L) CaCo3</t>
  </si>
  <si>
    <t>Exposition</t>
  </si>
  <si>
    <t>Durée</t>
  </si>
  <si>
    <t>Effets</t>
  </si>
  <si>
    <t xml:space="preserve">Paramètre </t>
  </si>
  <si>
    <r>
      <rPr>
        <sz val="11"/>
        <color theme="1"/>
        <rFont val="Times New Roman"/>
        <family val="1"/>
      </rPr>
      <t>Concentration avec effet (mg/L)</t>
    </r>
  </si>
  <si>
    <t xml:space="preserve">Concentration transformée entraînant un effet avec RAC  (mg/L) 
</t>
  </si>
  <si>
    <t>Sélectionné pour une DSE à la toxicité chronique?</t>
  </si>
  <si>
    <t>Classement des études</t>
  </si>
  <si>
    <t>Justification du classement</t>
  </si>
  <si>
    <t>Notes complémentaires</t>
  </si>
  <si>
    <t>Référence courte</t>
  </si>
  <si>
    <t>Référence complète</t>
  </si>
  <si>
    <t>Benzène</t>
  </si>
  <si>
    <t>Invertébré</t>
  </si>
  <si>
    <t>Crevette de salines</t>
  </si>
  <si>
    <t>Artemia</t>
  </si>
  <si>
    <t>Marine</t>
  </si>
  <si>
    <t>Statique</t>
  </si>
  <si>
    <t>20 ±1</t>
  </si>
  <si>
    <t>Court terme</t>
  </si>
  <si>
    <t>24 h</t>
  </si>
  <si>
    <t>Mortalité</t>
  </si>
  <si>
    <t>CL50</t>
  </si>
  <si>
    <t>Oui</t>
  </si>
  <si>
    <t>Secondaire</t>
  </si>
  <si>
    <t>Une attention particulière a été accordée à la volatilité; Espaces d’air dans les chambres éliminés, système fermé et scellé. Concentrations d’essai statique non déclarées (mesurées et nominales).</t>
  </si>
  <si>
    <t xml:space="preserve">Concentration convertie de mmol/m3 en mg/L par BNRN </t>
  </si>
  <si>
    <t>Abernethy et al. 1986</t>
  </si>
  <si>
    <t>Puce d'eau</t>
  </si>
  <si>
    <t>Ceriodaphnia dubia</t>
  </si>
  <si>
    <t>Eau douce</t>
  </si>
  <si>
    <t>Semi-statique</t>
  </si>
  <si>
    <t>48 h</t>
  </si>
  <si>
    <t>Les concentrations mesurées sont indiquées (moyenne) et ont été mesurées au début et à la fin de l'expérience. Les résultats reposent sur la moyenne géométrique des deux concentrations mesurées. La variance des concentrations mesurées est inconnue. Semi-statique (renouvelé quotidiennement). Le récipient d'essai est fermé et rempli à ras bord.</t>
  </si>
  <si>
    <t>Niederlehner et al. 1998</t>
  </si>
  <si>
    <t>Aucune valeur chronique disponible</t>
  </si>
  <si>
    <t xml:space="preserve">Concentrations initiales mesurées utilisées, puisqu’aucun produit chimique n'a subi une perte supérieure à 20 %. Récipient d'essai fermé avec élimination de tout espace vide. Test statique. Contrôle approprié de la mortalité. Conforme aux méthodes d'essai de l'EPA des É.-U. (1993). Concentrations mesurées, mais non indiquées. </t>
  </si>
  <si>
    <t>Rose et al. 1998</t>
  </si>
  <si>
    <t>Daphnia magna</t>
  </si>
  <si>
    <t>De 6,0 à 7,0</t>
  </si>
  <si>
    <t>Immobilisation</t>
  </si>
  <si>
    <t>Galassi et al. 1988</t>
  </si>
  <si>
    <t>Daphnia pulex</t>
  </si>
  <si>
    <t>15 ±2</t>
  </si>
  <si>
    <t>96 h</t>
  </si>
  <si>
    <t xml:space="preserve"> Récipient d'essai fermé et scellé pour éviter toute perte de produit chimique, essai statique. Mortalité des témoins, répétitions et nombre de concentrations d'exposition acceptables. Les concentrations mesurées ne sont pas indiquées (nominales seulement).</t>
  </si>
  <si>
    <t>Trucco et al. 1983</t>
  </si>
  <si>
    <t>Daphnia spinulata</t>
  </si>
  <si>
    <t>7,8 ±0,2</t>
  </si>
  <si>
    <t>95,8 ±6</t>
  </si>
  <si>
    <t>Aucune concentration indiquée, mais les résultats se réfèrent aux concentrations moyennes mesurées (déterminées au début et à la fin de l'essai) dont les fluctuations étaient inférieures à 10 %. Respect des méthodes standard de l'EPA des É.-U.</t>
  </si>
  <si>
    <t>Marzio et Saenz 2006</t>
  </si>
  <si>
    <t>Crevette arboricole</t>
  </si>
  <si>
    <t>Hyalella curvispina</t>
  </si>
  <si>
    <t>Écoulement</t>
  </si>
  <si>
    <t>21 ±1</t>
  </si>
  <si>
    <t>Poisson</t>
  </si>
  <si>
    <t>Truite arc-en-ciel</t>
  </si>
  <si>
    <t>Oncorhynchus mykiss</t>
  </si>
  <si>
    <t>Tête-de-boule</t>
  </si>
  <si>
    <t>Pimephales promelas</t>
  </si>
  <si>
    <t>De 43 à 48,5</t>
  </si>
  <si>
    <t xml:space="preserve">Essai d'écoulement, selon les méthodes standard de l'EPA des É.-U., mortalité des témoins non déclarée, mais conforme aux méthodes standard, valeurs de concentration non indiquées, unités CL50 déclarées en unités logarithmiques dans le document. CL50 incluses dans la TLM. </t>
  </si>
  <si>
    <t>Hall et al. 1984</t>
  </si>
  <si>
    <t xml:space="preserve">Hall, L.H., Kier, L.B., et Phipps, G. 1984. Structure-activity relationship studies on the toxicities of benzene derivatives: I. An additivity model. Environmental Toxicology and Chemistry. Vol. 3, pp. 355-365. 
</t>
  </si>
  <si>
    <t>Essai d'écoulement, débit de 63 ml/min, chambre renouvelée entièrement, 14,4 ou 36 fois par jour. Les concentrations de substances toxiques ont été analysées avant les essais, ainsi que de deux  trois fois durant ceux-ci, mais les concentrations mesurées ne sont pas indiquées.</t>
  </si>
  <si>
    <t>Marchini et al. 1992</t>
  </si>
  <si>
    <t>Flétan</t>
  </si>
  <si>
    <t>Platichthys flesus L.</t>
  </si>
  <si>
    <t xml:space="preserve">Absence de détails sur les essais, mais mention de l'application des méthodes d'essai de l'OCED (1981). La mortalité des témoins non déclarée; indication que les concentrations étaient maintenues à 80 % lors de l'utilisation du renouvellement et que le récipient d'essai était scellé. Organismes capturés à l'état sauvage, pseudorépétition utilisée. </t>
  </si>
  <si>
    <t>Furay et Smith (1995)</t>
  </si>
  <si>
    <t>Guppie</t>
  </si>
  <si>
    <t>Poecilia reticulata</t>
  </si>
  <si>
    <t>Algues</t>
  </si>
  <si>
    <t>Algues vertes</t>
  </si>
  <si>
    <t>Ankistrodesmus falcatus</t>
  </si>
  <si>
    <t>4 h</t>
  </si>
  <si>
    <t xml:space="preserve">Réduction de la productivité primaire </t>
  </si>
  <si>
    <t>CE50</t>
  </si>
  <si>
    <t xml:space="preserve">Le flacon a été bouché, seul un essai statique de 4 heures a été effectué. Certains détails manquant sur les essais, notamment les concentrations nominales particulières et les critères de validité (cependant, il ne s'agit que d'un essai de 4 heures). Utilisé dans la TLM </t>
  </si>
  <si>
    <t>Wong et al. 1984</t>
  </si>
  <si>
    <t>Raphidocelis subcapitata</t>
  </si>
  <si>
    <t>24 ±1</t>
  </si>
  <si>
    <t>Subchronique</t>
  </si>
  <si>
    <t>Croissance</t>
  </si>
  <si>
    <t xml:space="preserve">oui- non Essai de 24 heures disponible </t>
  </si>
  <si>
    <t>Aucune indication des concentrations mesurées. Résultats fondés sur les valeurs nominales, mais il est précisé que les concentrations mesurées se situent dans une fourchette de 1 à 6 % des concentrations nominales. Essai statique. Les récipients d'essai ont été scellés et complètement remplis.</t>
  </si>
  <si>
    <r>
      <rPr>
        <sz val="11"/>
        <color theme="1"/>
        <rFont val="Times New Roman"/>
        <family val="1"/>
      </rPr>
      <t xml:space="preserve"> </t>
    </r>
    <r>
      <rPr>
        <sz val="11"/>
        <color theme="1"/>
        <rFont val="Times New Roman"/>
        <family val="1"/>
      </rPr>
      <t xml:space="preserve">Anciennement connu sous les noms de </t>
    </r>
    <r>
      <rPr>
        <i/>
        <sz val="11"/>
        <color theme="1"/>
        <rFont val="Times New Roman"/>
        <family val="1"/>
      </rPr>
      <t>Selenastrum capricornutum</t>
    </r>
    <r>
      <rPr>
        <sz val="11"/>
        <color theme="1"/>
        <rFont val="Times New Roman"/>
        <family val="1"/>
      </rPr>
      <t xml:space="preserve"> et </t>
    </r>
    <r>
      <rPr>
        <i/>
        <sz val="11"/>
        <color theme="1"/>
        <rFont val="Times New Roman"/>
        <family val="1"/>
      </rPr>
      <t>Pseudokirchneriella subcapitata</t>
    </r>
    <r>
      <rPr>
        <sz val="11"/>
        <color theme="1"/>
        <rFont val="Times New Roman"/>
        <family val="1"/>
      </rPr>
      <t>.</t>
    </r>
    <r>
      <rPr>
        <i/>
        <sz val="11"/>
        <color theme="1"/>
        <rFont val="Times New Roman"/>
        <family val="1"/>
      </rPr>
      <t xml:space="preserve"> </t>
    </r>
  </si>
  <si>
    <t>Tsai et Chen 2007</t>
  </si>
  <si>
    <t xml:space="preserve">Essai statique (usuel pour les algues). Récipient d'essai scellé, rempli entièrement et non déplacé durant l’entièreté de l'essai afin d'éviter toute volatilisation. Aucune indication des concentrations mesurées. </t>
  </si>
  <si>
    <t>Hsieh et al. 2006</t>
  </si>
  <si>
    <t>Sole</t>
  </si>
  <si>
    <t>Solea solea L.</t>
  </si>
  <si>
    <t>Amphibiens</t>
  </si>
  <si>
    <t>Salamandre foncée</t>
  </si>
  <si>
    <t>Ambystoma gracile</t>
  </si>
  <si>
    <t>Long terme</t>
  </si>
  <si>
    <t>9 jours</t>
  </si>
  <si>
    <t xml:space="preserve">Survie </t>
  </si>
  <si>
    <t>CL10</t>
  </si>
  <si>
    <t>Concentrations moyennes mesurées déclarées (mais aucune indication de la fréquence à laquelle elles ont été mesurées ni de la qualité de leur maintien). Essai d'écoulement (200mL/h pour les chambres d’essai de 500 mL - temps de rétention de 2,5 heures). Scellé et couvert. Utilisation de méthodes et équipements variés pour maintenir les concentrations.</t>
  </si>
  <si>
    <t>CL10 calculé par le BNRN à l'aide de TRAP v1.3. La CL10 indiquée dans le document est de 0,48 mg/L (corrigée par les auteurs pour tenir compte de la mortalité des témoins).</t>
  </si>
  <si>
    <t>Black et al. 1982</t>
  </si>
  <si>
    <t>La CL50 a été recalculée en utilisant TRAP (5,4 mg/L) et se rapproche beaucoup de celle déclarée dans le document (5,2 mg/L). Aucune erreur de calcul dans TRAP</t>
  </si>
  <si>
    <t>7 jours</t>
  </si>
  <si>
    <t>Reproduction (nombre moyen de jeunes)</t>
  </si>
  <si>
    <t>CMAT</t>
  </si>
  <si>
    <t>Les concentrations mesurées sont indiquées (moyenne) et ont été mesurées au début et à la fin de l'expérience. Les résultats reposent sur la moyenne géométrique des deux concentrations mesurées. La variance des concentrations mesurées n’est pas indiquée. Semi-statique (renouvelé quotidiennement). Le récipient d'essai est fermé et rempli à ras bord.</t>
  </si>
  <si>
    <t>CMAT calculée par le BNRN d’après la moyenne géométrique de la CSEO et de la CMEO. Concentrations mesurées déclarées, mais aucune variation indiquée. Le récipient d'essai est fermé et rempli à ras bord.</t>
  </si>
  <si>
    <t>CSEO</t>
  </si>
  <si>
    <t>38 uM convertis en mg/L.  Concentrations mesurées déclarées, mais aucune variation indiquée. Le récipient d'essai est fermé et rempli à ras bord.</t>
  </si>
  <si>
    <t>CMEO</t>
  </si>
  <si>
    <t>114 uM convertis en mg/L.  Concentrations mesurées déclarées, mais aucune variation indiquée. Le récipient d'essai est fermé et rempli à ras bord.</t>
  </si>
  <si>
    <t>Biomasse</t>
  </si>
  <si>
    <t>CI25</t>
  </si>
  <si>
    <t xml:space="preserve">Aucune concentration des essais indiquée. Il n’est également pas indiqué si les concentrations ont été maintenues par un système d’écoulement, si elles ont été mesurées tout au long des essais, ni si les méthodes d'essai de l'EPA des É.-U. ont été appliquées. La mortalité des témoins n'est pas indiquée, mais on présume du respect des critères de la méthode standard. Pseudo-répétition utilisée. </t>
  </si>
  <si>
    <t>Converti de 0,1353 mM</t>
  </si>
  <si>
    <t>Survie</t>
  </si>
  <si>
    <t>Calculée par la moyenne géométrique de la CSEO et de la CMEO.</t>
  </si>
  <si>
    <t>Converti de 0,1728 mM</t>
  </si>
  <si>
    <t>Grenouille léopard</t>
  </si>
  <si>
    <t xml:space="preserve">Lithobates pipiens </t>
  </si>
  <si>
    <r>
      <rPr>
        <sz val="11"/>
        <color theme="1"/>
        <rFont val="Times New Roman"/>
        <family val="1"/>
      </rPr>
      <t>CL10 calculé par le BNRN à l'aide de TRAP v1.3.</t>
    </r>
    <r>
      <rPr>
        <sz val="11"/>
        <color theme="1"/>
        <rFont val="Times New Roman"/>
        <family val="1"/>
      </rPr>
      <t xml:space="preserve"> </t>
    </r>
    <r>
      <rPr>
        <sz val="11"/>
        <color theme="1"/>
        <rFont val="Times New Roman"/>
        <family val="1"/>
      </rPr>
      <t>CL10 de 0,076 mg/L déclarée dans le document (corrigée par les auteurs pour tenir compte de la mortalité des témoins).</t>
    </r>
    <r>
      <rPr>
        <sz val="11"/>
        <color theme="1"/>
        <rFont val="Times New Roman"/>
        <family val="1"/>
      </rPr>
      <t xml:space="preserve"> </t>
    </r>
    <r>
      <rPr>
        <sz val="11"/>
        <color theme="1"/>
        <rFont val="Times New Roman"/>
        <family val="1"/>
      </rPr>
      <t xml:space="preserve">Anciennement </t>
    </r>
    <r>
      <rPr>
        <i/>
        <sz val="11"/>
        <color theme="1"/>
        <rFont val="Times New Roman"/>
        <family val="1"/>
      </rPr>
      <t>Rana pipiens</t>
    </r>
  </si>
  <si>
    <t>6 jours</t>
  </si>
  <si>
    <t xml:space="preserve">Aucune concentration mesurée pour les essais de toxicité indiquée, mais des essais distincts ont été faits pour déterminer la stabilité des composés dans la solution et il a été constaté que les concentrations moyennes des essais (durant l’entièreté de l’essai) étaient généralement &gt;97% des valeurs nominales. Essai d'écoulement, récipient d'essai scellé. </t>
  </si>
  <si>
    <r>
      <t xml:space="preserve">subchronique, précédemment nommé </t>
    </r>
    <r>
      <rPr>
        <i/>
        <sz val="11"/>
        <color theme="1"/>
        <rFont val="Times New Roman"/>
        <family val="1"/>
      </rPr>
      <t>Rana pipiens</t>
    </r>
  </si>
  <si>
    <t>Kennedy 2006</t>
  </si>
  <si>
    <r>
      <t xml:space="preserve">subchronique, précédemment nommé </t>
    </r>
    <r>
      <rPr>
        <i/>
        <sz val="11"/>
        <color theme="1"/>
        <rFont val="Calibri"/>
        <family val="2"/>
        <scheme val="minor"/>
      </rPr>
      <t>Rana pipiens</t>
    </r>
  </si>
  <si>
    <r>
      <t xml:space="preserve">La CL50 a été recalculée en utilisant TRAP (3,8 mg/L) et est très proche de ce qui est indiqué dans le document (3,7 mg/L). Aucune erreur lors du calcul dans TRAP. Anciennement </t>
    </r>
    <r>
      <rPr>
        <i/>
        <sz val="11"/>
        <color theme="1"/>
        <rFont val="Times New Roman"/>
        <family val="1"/>
      </rPr>
      <t>Rana pipiens</t>
    </r>
  </si>
  <si>
    <t>72 h</t>
  </si>
  <si>
    <t>De 2 à 4 semaines</t>
  </si>
  <si>
    <t>Absence de détails sur les essais, mais respect des lignes directrices de l'OCDE, prise en compte de la volatilité, essais sur les algues modifiés afin de prélever des échantillons sans ouvrir le récipient, utilisation de récipients fermés, semi-statique, concentrations mesurées au début et à la fin de l’essai, ainsi qu'au moment du renouvellement, points finaux déterminés à l'aide des concentrations mesurées qui ont été maintenues dans une fourchette de 10 %.</t>
  </si>
  <si>
    <r>
      <rPr>
        <sz val="11"/>
        <color theme="1"/>
        <rFont val="Times New Roman"/>
        <family val="1"/>
      </rPr>
      <t xml:space="preserve"> </t>
    </r>
    <r>
      <rPr>
        <sz val="11"/>
        <color theme="1"/>
        <rFont val="Times New Roman"/>
        <family val="1"/>
      </rPr>
      <t xml:space="preserve">Anciennement </t>
    </r>
    <r>
      <rPr>
        <i/>
        <sz val="11"/>
        <color theme="1"/>
        <rFont val="Times New Roman"/>
        <family val="1"/>
      </rPr>
      <t>Selenastrum capricornutum</t>
    </r>
    <r>
      <rPr>
        <sz val="11"/>
        <color theme="1"/>
        <rFont val="Times New Roman"/>
        <family val="1"/>
      </rPr>
      <t xml:space="preserve"> et </t>
    </r>
    <r>
      <rPr>
        <i/>
        <sz val="11"/>
        <color theme="1"/>
        <rFont val="Times New Roman"/>
        <family val="1"/>
      </rPr>
      <t>Pseudokirchneriella subcapitata</t>
    </r>
    <r>
      <rPr>
        <sz val="11"/>
        <color theme="1"/>
        <rFont val="Times New Roman"/>
        <family val="1"/>
      </rPr>
      <t>.</t>
    </r>
    <r>
      <rPr>
        <i/>
        <sz val="11"/>
        <color theme="1"/>
        <rFont val="Times New Roman"/>
        <family val="1"/>
      </rPr>
      <t xml:space="preserve"> </t>
    </r>
  </si>
  <si>
    <t>8 jours</t>
  </si>
  <si>
    <t xml:space="preserve">Croissance </t>
  </si>
  <si>
    <t>Aucune indication des concentrations mesurées. Expériences visant à déceler la présence d’une perte de HAV par les récipients d’essai, aucun changement notable dans les concentrations de BTEX sur une période de 12 jours. Essai statique. Le système est scellé.</t>
  </si>
  <si>
    <t>Herman et al. 1990</t>
  </si>
  <si>
    <t>Scenedesmus
quadricauda</t>
  </si>
  <si>
    <t>22 ±1</t>
  </si>
  <si>
    <t>Gastropode d'eau douce</t>
  </si>
  <si>
    <t>Amphimelania holandri</t>
  </si>
  <si>
    <t>De 20 à 22</t>
  </si>
  <si>
    <t>De 7 à 8</t>
  </si>
  <si>
    <t>Inacceptable</t>
  </si>
  <si>
    <t>Les informations fournies sur la conception et les résultats des essais sont insuffisantes.  Les concentrations mesurées ne sont pas indiquées. Semi-statique, aucun détail sur le récipient d’essais. Ne suit aucune méthode standard. Il n’est pas connu si les concentrations ont été maintenues.</t>
  </si>
  <si>
    <t>La concentration a été convertie de %v/v en mg/L par le BNRN, mais le résultat est incertain.</t>
  </si>
  <si>
    <t>Erben et Pisl 1993</t>
  </si>
  <si>
    <t>Aselle</t>
  </si>
  <si>
    <t>Asellus aquaticus</t>
  </si>
  <si>
    <t xml:space="preserve">Les informations fournies sur la conception et les résultats des essais sont insuffisantes. Les espèces sont d'origine sauvage et d'âge variable. Les concentrations d'essai (mesurées ou nominales) ne sont pas indiquées. Il n’est pas indiqué si les concentrations ont été maintenues tout au long de l'essai. La mortalité des témoins n’est pas déclarée. Aucune répétition indiquée. </t>
  </si>
  <si>
    <t>Sloof 1983</t>
  </si>
  <si>
    <t>De 300 à 400</t>
  </si>
  <si>
    <t>Les informations fournies sur la conception et les résultats des essais sont insuffisantes. Les concentrations mesurées ne sont pas indiquées. Semi-statique, aucun détail sur le récipient d’essais. Ne suit aucune méthode standard. Il n’est pas connu si les concentrations ont été maintenues.</t>
  </si>
  <si>
    <t>Rotifère</t>
  </si>
  <si>
    <t>Brachionus calyciflorus</t>
  </si>
  <si>
    <t>De 7,4 à 7,8</t>
  </si>
  <si>
    <t>De 80 à 100</t>
  </si>
  <si>
    <t>&gt; 1000</t>
  </si>
  <si>
    <t xml:space="preserve">Aucune réponse à la dose, critère d'évaluation inacceptable (non limité &gt;), concentrations non déclarées ou mesurées. Essai statique, il n’est pas indiqué si les concentrations ont été maintenues. </t>
  </si>
  <si>
    <t>Ferrando et Andreu-Moliner 1992</t>
  </si>
  <si>
    <t>Ferrando, M. et Andreu-Moliner, E. (1992). Acute toxicity of toluene, hexane, xylene, and benzene to the rotifers Brachionus calyciflorus and Brachionus plicatilis. Bulletin of Environmental Contamination and Toxicology, 49(2).</t>
  </si>
  <si>
    <t>Brachionus plicatilis</t>
  </si>
  <si>
    <t>Cyprin doré</t>
  </si>
  <si>
    <t>Carassius auratus</t>
  </si>
  <si>
    <t xml:space="preserve">Les informations fournies sur la conception et les résultats des essais sont insuffisantes. Aucune indication quant à l’utilisation d’étapes pour maintenir les concentrations.. </t>
  </si>
  <si>
    <t>Bridie et al. 1979</t>
  </si>
  <si>
    <t>Résultat inacceptable pour une ligne directrice à long terme. La CL10 n'a pas pu être calculée (effets partiels inadéquats) en utilisant l’EPA TRAP  des É.-U. (v1.3).</t>
  </si>
  <si>
    <t>Moucheron</t>
  </si>
  <si>
    <t>Chironomus gr. thummi</t>
  </si>
  <si>
    <t>Éphémère</t>
  </si>
  <si>
    <t>Cloeon dipterum</t>
  </si>
  <si>
    <t xml:space="preserve">Les informations fournies sur la conception et les résultats des essais sont insuffisantes. Concentrations non déclarées ou mesurées. Aucune indication de la mortalité des témoins ni sur le scellement et le remplissage des récipients d'essai (tubes à essai) pour éviter la volatilisation. Aucune information sur le maintien des concentrations. </t>
  </si>
  <si>
    <t>La moyenne géométrique n'a pas été prise en compte en raison des différents stades de vie.</t>
  </si>
  <si>
    <t>Janssen et Persoone 1993</t>
  </si>
  <si>
    <t xml:space="preserve">Les informations fournies sur la conception et les résultats des essais sont insuffisantes. Le document ne mentionne aucune méthode standardisée. Aucune indication des valeurs de concentration et du nombre de concentrations. Aucune information sur le maintien des concentrations. </t>
  </si>
  <si>
    <t>Zhao et Wang 1995</t>
  </si>
  <si>
    <t>1 (mmol/L)</t>
  </si>
  <si>
    <t>Hermens et al. 1984</t>
  </si>
  <si>
    <t xml:space="preserve">Les informations fournies sur la conception et les résultats des essais sont insuffisantes. Le rapport résume de nombreux produits chimiques et ne précise aucun protocole spécifique. Les concentrations ne sont pas indiquées, et on ne sait pas si elles ont été maintenues. </t>
  </si>
  <si>
    <t>LeBlanc 1980</t>
  </si>
  <si>
    <t>Ver plat</t>
  </si>
  <si>
    <t>Dugesia cf. lugubris</t>
  </si>
  <si>
    <t>Sangsue</t>
  </si>
  <si>
    <t>Erpobdella octoculata</t>
  </si>
  <si>
    <t>&gt; 320</t>
  </si>
  <si>
    <t>Les informations fournies sur la conception et les résultats des essais sont insuffisantes. Les espèces sont d'origine sauvage et d'âge variable. Les concentrations d'essai (mesurées ou nominales) ne sont pas indiquées. Il n’est pas indiqué si les concentrations ont été maintenues tout au long de l'essai. La mortalité des témoins n’est pas déclarée. Aucune répétition indiquée. Paramètre  inacceptable (sans limite &gt;)</t>
  </si>
  <si>
    <t>Crevette d'eau douce</t>
  </si>
  <si>
    <t>Gammarus fossarum</t>
  </si>
  <si>
    <t>Gammarus pulex</t>
  </si>
  <si>
    <t>Hydre brune</t>
  </si>
  <si>
    <t>Hydra oligactis</t>
  </si>
  <si>
    <t>Demoiselle à queue bleue</t>
  </si>
  <si>
    <t>Ischnura elegans</t>
  </si>
  <si>
    <t>Grande lymnée des étangs</t>
  </si>
  <si>
    <t>Lymnaea stagnalis</t>
  </si>
  <si>
    <t>Bar rayé</t>
  </si>
  <si>
    <t>Morone Saxatilis</t>
  </si>
  <si>
    <t xml:space="preserve">Les poissons n'ont pas été nourris pendant 11 jours au total (7 jours d'acclimatation et 4 jours d'essai biologique). </t>
  </si>
  <si>
    <t>Meyerhoof 1975</t>
  </si>
  <si>
    <t xml:space="preserve">Plécoptère </t>
  </si>
  <si>
    <t>Nemoura cinerea</t>
  </si>
  <si>
    <t>De 7,9 à 8,0</t>
  </si>
  <si>
    <t>De 535 à 596</t>
  </si>
  <si>
    <t xml:space="preserve">Essai d'écoulement, concentrations mesurées quotidiennement, prise en compte de la volatilité. Toutefois, les concentrations n'ont pas été déclarées, et il n'a pas été confirmé qu'elles étaient maintenues. La mortalité des témoins n’a également pas été indiquée dans le cas du benzène. L’information est donnée pour le naphtalène (l'autre substance testée) et la survie à 30 jours pour les témoins n'était que de 42%, un fait qui n'a pas été souligné comme une préoccupation majeure. </t>
  </si>
  <si>
    <t>DeGrave et al. 1982</t>
  </si>
  <si>
    <t>27 jours</t>
  </si>
  <si>
    <t>Paramètre indésirable (CL50 chronique). Concentrations moyennes mesurées déclarées (mais aucune indication de la fréquence à laquelle elles ont été mesurées ni de la qualité de leur maintien). Essai d'écoulement (200mL/h pour les chambres d’essai de 500 mL - temps de rétention de 2,5 heures). Scellé et couvert. Utilisation de méthodes et équipements variés pour maintenir les concentrations.</t>
  </si>
  <si>
    <t xml:space="preserve">La CL50 est supérieure à la concentration testée la plus élevée et comporte de nombreuses erreurs lorsque recalculée à l'aide de TRAP. La CL10 calculée à l'aide de TRAP comportait de nombreuses erreurs et était inférieure à la concentration la plus faible testée; elle n'a donc pas été utilisée. </t>
  </si>
  <si>
    <t>23 jours</t>
  </si>
  <si>
    <t>Survie (éclosion)</t>
  </si>
  <si>
    <t>De 7,60 à 8,19</t>
  </si>
  <si>
    <t xml:space="preserve"> Les valeurs de concentration et le maintien de celles-ci sont inconnus. Il n’est pas indiqué si le récipient a été scellé. Ne respecte pas la méthode d’écoulement standard.</t>
  </si>
  <si>
    <t>Hodson et al. 1984</t>
  </si>
  <si>
    <t>Médaka</t>
  </si>
  <si>
    <t>Oryzias latipes</t>
  </si>
  <si>
    <t xml:space="preserve">Les états suivent l'OCDE 203, mais les détails de l'essai sont insuffisants, notamment en ce qui concerne le maintien des concentrations de la substance (semi-statique, fermeture du récipient non précisé, absence de valeurs de concentration mesurées ou nominales), la mortalité des témoins n'est pas déclarée. </t>
  </si>
  <si>
    <t xml:space="preserve">Yoshioka et Ose 1993 </t>
  </si>
  <si>
    <t>Bouc de Varech</t>
  </si>
  <si>
    <t xml:space="preserve">Palaemonetes pugio </t>
  </si>
  <si>
    <t>8,1 ±0,1</t>
  </si>
  <si>
    <t xml:space="preserve">Les informations fournies sur la conception et les résultats des essais sont insuffisantes. Nombre de concentrations testées inconnu, concentrations d'essai non déclarées (nominales ou mesurées), aucune mention quant au maintien des concentrations tout au long de l'essai (statique), mortalité des témoins non déclarée, incertitude quant à la répétition, organismes d'essai capturés à l'état sauvage. </t>
  </si>
  <si>
    <t>Tatem et al. 1978</t>
  </si>
  <si>
    <t>Les concentrations mesurées étaient nettement inférieures à celles nominales en raison de la volatilisation.</t>
  </si>
  <si>
    <t>Geiger et al. 1990</t>
  </si>
  <si>
    <t xml:space="preserve">Geiger, Brooke et Call (1990). Acute toxicities of organic chemicals to fathead minnows (Pimephales promelas) Volume V.   </t>
  </si>
  <si>
    <t>14 jours</t>
  </si>
  <si>
    <t>Informations insuffisantes sur la conception et les résultats de l'essai. La méthode n'est pas standardisée, les témoins et la mortalité de ceux-ci ne sont pas indiqués, le nombre et les concentrations des expositions ne sont pas indiqués, on ne sait pas si les concentrations ont été maintenues et la répétition n'est pas connue.</t>
  </si>
  <si>
    <t>Konemann 1981</t>
  </si>
  <si>
    <t>Scenedesmus subspicatus</t>
  </si>
  <si>
    <t>22 ±2</t>
  </si>
  <si>
    <t>Inhibition de la croissance</t>
  </si>
  <si>
    <t>&gt; 1360</t>
  </si>
  <si>
    <t xml:space="preserve">Concentrations non déclarées ni mesurées. On ne sait pas si les concentrations ont été maintenues, et l'auteur souligne que c'est peu probable (statique, flacon non scellé, 96 heures), l'acceptabilité des témoins n'est pas déclarée, aucun dose-effet, paramètres sans limite. </t>
  </si>
  <si>
    <t>Geyer et al. 1985</t>
  </si>
  <si>
    <t>après</t>
  </si>
  <si>
    <t>Ver à boue</t>
  </si>
  <si>
    <t>Tubificidae</t>
  </si>
  <si>
    <t xml:space="preserve">Effets </t>
  </si>
  <si>
    <t>Paramètre</t>
  </si>
  <si>
    <t>Concentration transformée entraînant un effet (mg/L)</t>
  </si>
  <si>
    <t>Toluène</t>
  </si>
  <si>
    <t>Artemia sp.</t>
  </si>
  <si>
    <t>De 17 à 19</t>
  </si>
  <si>
    <t>Aucune indication des concentrations mesurées. Test d'écoulement, débit de 3,79 à 7,57 L/min. « Le taux de renouvellement était suffisant pour surmonter l'évaporation des hydrocarbures aromatiques volatils et maintenir des conditions homogènes ». Récipient fermé et scellé.</t>
  </si>
  <si>
    <t xml:space="preserve">Brenniman et al. 1976 </t>
  </si>
  <si>
    <t>Chironomus
plumosus</t>
  </si>
  <si>
    <t>23 ±1</t>
  </si>
  <si>
    <t>Les concentrations mesurées et la mortalité sont présentées sous forme de graphiques; Le taux de volatilisation des BTEX a été analysé par CG/SM. Une durée de 12 heures a été déterminée comme étant le temps idéal pour changer la solution d'essai afin qu'elle ne soit pas inférieure à 80 % de la concentration initiale.</t>
  </si>
  <si>
    <t>Li et al. 2013</t>
  </si>
  <si>
    <t>Chironomus plumosus</t>
  </si>
  <si>
    <t>23 ±2</t>
  </si>
  <si>
    <t>Conforme aux lignes directrices de l'OCDE, prise en compte de la volatilité, modification des tests sur les algues afin de prélever des échantillons sans ouvrir le récipient, utilisation de récipients fermés, semi-statiques pour les daphnies, concentrations mesurées au début et à la fin du test ainsi qu'au moment du renouvellement, points finaux déterminés à l'aide des concentrations mesurées qui ont été maintenues à 10 % près de la valeur de référence de l'essai.</t>
  </si>
  <si>
    <t>Converti à partir de 0,06 mM (indiqué dans le document)</t>
  </si>
  <si>
    <t>Homard</t>
  </si>
  <si>
    <t>Homarus americanus</t>
  </si>
  <si>
    <t xml:space="preserve">Essai statique, mais approprié pour l'exposition aiguë des larves. Les concentrations ont été mesurées au début et à la fin de l’essai. Perte de 20 à 30 %. Le récipient a été bouché. </t>
  </si>
  <si>
    <t>Philibert et al. 2021</t>
  </si>
  <si>
    <t>Saumon coho</t>
  </si>
  <si>
    <t>Oncorhynchus kisutch</t>
  </si>
  <si>
    <t>De 7,6 à 10,4</t>
  </si>
  <si>
    <t>Les concentrations ont été vérifiées quotidiennement et n'ont fluctué que de 2 à 7 % pendant les 40 jours d'exposition. La mortalité des témoins n'a pas été déclarée. Les détails sur les propriétés chimiques de l'eau n'ont pas été déclarés.</t>
  </si>
  <si>
    <t>Moles et al. 1981</t>
  </si>
  <si>
    <t>De 7,6 à 8,3</t>
  </si>
  <si>
    <t>De 45 à 80</t>
  </si>
  <si>
    <t xml:space="preserve">Des précautions ont été prises pour réduire la volatilisation (écoulement et mesurée), la mortalité des témoins n'est pas indiquée bien qu'une méthode standard ait été utilisée. </t>
  </si>
  <si>
    <t xml:space="preserve">Le stade de vie est l'embryon. </t>
  </si>
  <si>
    <t>Devlin et al. 1982</t>
  </si>
  <si>
    <t xml:space="preserve">Des précautions ont été prises pour réduire la volatilisation (écoulement et mesurée), la mortalité des témoins n'est pas indiquée bien que la méthode standard de l'EPA ait été utilisée. </t>
  </si>
  <si>
    <t>Le stade de vie est la protolarve</t>
  </si>
  <si>
    <t>Le stade de vie est celui d'un poisson âgé de 30 jours</t>
  </si>
  <si>
    <t>Essai  modifié de manière à tenir compte de la volatilité, le flacon a été bouché immédiatement. Norme d'essai suivie (Institut de normalisation allemand) y compris les exigences de validité. Concentrations non mesurées et concentrations nominales spécifiques non déclarées. Classé en première position pour la qualité des données dans le TLM</t>
  </si>
  <si>
    <t>Kuhn et Pattard 1990</t>
  </si>
  <si>
    <r>
      <t xml:space="preserve"> Anciennement </t>
    </r>
    <r>
      <rPr>
        <i/>
        <sz val="11"/>
        <color theme="1"/>
        <rFont val="Times New Roman"/>
        <family val="1"/>
      </rPr>
      <t>Selenastrum capricornutum</t>
    </r>
    <r>
      <rPr>
        <sz val="11"/>
        <color theme="1"/>
        <rFont val="Times New Roman"/>
        <family val="1"/>
      </rPr>
      <t xml:space="preserve"> et </t>
    </r>
    <r>
      <rPr>
        <i/>
        <sz val="11"/>
        <color theme="1"/>
        <rFont val="Times New Roman"/>
        <family val="1"/>
      </rPr>
      <t>Pseudokirchneriella subcapitata</t>
    </r>
    <r>
      <rPr>
        <sz val="11"/>
        <color theme="1"/>
        <rFont val="Times New Roman"/>
        <family val="1"/>
      </rPr>
      <t xml:space="preserve"> </t>
    </r>
  </si>
  <si>
    <t>9 jours (5 jours avant l'éclosion et 4 jours après)</t>
  </si>
  <si>
    <t>Le BNRN a calculé la CL10 en utilisant TRAP v1.3. CL10 non mentionnée dans le document.</t>
  </si>
  <si>
    <t xml:space="preserve">Paramètre déclaré inclus dans la feuille de calcul. Le BNRN a recalculé la CL50 à 1 mg/L en utilisant TRAP v1.3, mais elle n'a pas été utilisée dans la dérivation de la ligne directrice. </t>
  </si>
  <si>
    <t>Reproduction</t>
  </si>
  <si>
    <t xml:space="preserve">Moyennes géométriques de la CSEO (0,737 mg/L) et de la CMEO (2,76 mg/L) </t>
  </si>
  <si>
    <t>40 jours</t>
  </si>
  <si>
    <t>Poids</t>
  </si>
  <si>
    <t xml:space="preserve">Moyennes géométriques de la CSEO (1,63 mg/L) et de la CMEO (3,18 mg/L) </t>
  </si>
  <si>
    <t>14,3 ±0,2</t>
  </si>
  <si>
    <t>7,8 ±0,02</t>
  </si>
  <si>
    <t>106 ±1,2</t>
  </si>
  <si>
    <t>27 jours (23 jours jusqu'à l'éclosion et 4 jours après celle-ci)</t>
  </si>
  <si>
    <t xml:space="preserve">CL10 calculée à l'aide de TRAP v1.3. La CL10 déclarée est de 0,003 mg.L. Inférieure à la concentration d'exposition la plus faible. </t>
  </si>
  <si>
    <t>13 ±1</t>
  </si>
  <si>
    <t>De la fécondation à l'éclosion (environ 33 jours)</t>
  </si>
  <si>
    <t>CL20</t>
  </si>
  <si>
    <t>Valeur inférieure à celle de Black et al. 1981, mais paramètre moins privilégié</t>
  </si>
  <si>
    <t xml:space="preserve">Paramètre déclaré inclus dans la feuille de calcul. ECCC a recalculé la CL50 à 0,04 mg/L à l'aide de TRAP v1.3, mais cette valeur n'a pas été utilisée dans la dérivation de la ligne directrice. </t>
  </si>
  <si>
    <t>Conversion de 0,0709 mM en mg/L</t>
  </si>
  <si>
    <t xml:space="preserve">32 jours </t>
  </si>
  <si>
    <t xml:space="preserve">Des précautions ont été prises pour réduire la volatilisation (écoulement et mesurée), la mortalité des témoins n'est pas indiquée bien que la méthode standard soit utilisée. Manque d'informations sur l'acclimatation et les paramètres chimiques de l'eau, </t>
  </si>
  <si>
    <t xml:space="preserve">CMTA calculée par le BNRN à l’aide des moyennes géométriques de la CMEO (6 mg/l) et de la CSEO (4 mg/l). </t>
  </si>
  <si>
    <t xml:space="preserve">SChV du tableau 2. </t>
  </si>
  <si>
    <t>Conversion de 0,0747 mM en mg/L</t>
  </si>
  <si>
    <r>
      <t xml:space="preserve">CL10 calculée à l'aide de TRAP v1.3. La valeur est inférieure à la plus faible concentration testée. La CL10 rapportée est de 0,01 mg/L (modifiée par l'auteur pour tenir compte de la mortalité des témoins). Anciennement </t>
    </r>
    <r>
      <rPr>
        <i/>
        <sz val="11"/>
        <rFont val="Times New Roman"/>
        <family val="1"/>
      </rPr>
      <t>Rana pipiens</t>
    </r>
  </si>
  <si>
    <r>
      <t xml:space="preserve">Paramètre déclaré inclus dans la feuille de calcul. Le BNRN a recalculé la CL50 à 0,43 mg/L en utilisant TRAP v1.3, ce qui est très proche de la valeur rapportée (0,39 mg/L). Anciennement </t>
    </r>
    <r>
      <rPr>
        <i/>
        <sz val="11"/>
        <color theme="1"/>
        <rFont val="Times New Roman"/>
        <family val="1"/>
      </rPr>
      <t>Rana pipiens</t>
    </r>
  </si>
  <si>
    <t>Statique (scellé)</t>
  </si>
  <si>
    <r>
      <t xml:space="preserve"> Anciennement </t>
    </r>
    <r>
      <rPr>
        <i/>
        <sz val="11"/>
        <color theme="1"/>
        <rFont val="Calibri"/>
        <family val="2"/>
        <scheme val="minor"/>
      </rPr>
      <t>Selenastrum capricornutum</t>
    </r>
    <r>
      <rPr>
        <sz val="11"/>
        <color theme="1"/>
        <rFont val="Calibri"/>
        <family val="2"/>
        <scheme val="minor"/>
      </rPr>
      <t xml:space="preserve"> et </t>
    </r>
    <r>
      <rPr>
        <i/>
        <sz val="11"/>
        <color theme="1"/>
        <rFont val="Calibri"/>
        <family val="2"/>
        <scheme val="minor"/>
      </rPr>
      <t>Pseudokirchneriella subcapitata</t>
    </r>
    <r>
      <rPr>
        <sz val="11"/>
        <color theme="1"/>
        <rFont val="Calibri"/>
        <family val="2"/>
        <scheme val="minor"/>
      </rPr>
      <t xml:space="preserve"> </t>
    </r>
  </si>
  <si>
    <t>Scenedesmus quadricauda</t>
  </si>
  <si>
    <t xml:space="preserve">Au-delà de la solubilité dans l'eau, les concentrations ne sont ni déclarées ni mesurées. Essai statique, il n’est pas indiqué si les concentrations ont été maintenues. </t>
  </si>
  <si>
    <t>Chironomus riparius</t>
  </si>
  <si>
    <t>21 ±2</t>
  </si>
  <si>
    <t xml:space="preserve">Les informations fournies sur la conception et les résultats des essais sont insuffisantes. Essai statique, concentrations non mesurées en raison de l'absence de résultats analytiques fiables. Aucune information sur le maintien des concentrations. </t>
  </si>
  <si>
    <t>Roghair et al. 1994</t>
  </si>
  <si>
    <t>Mené tête-de-mouton</t>
  </si>
  <si>
    <t>Cyprinodon variegatus</t>
  </si>
  <si>
    <t xml:space="preserve">Les concentrations moyennes mesurées ne correspondaient qu’à 5 à 8 % de la valeur nominale dans les essais de toxicité aiguë et de 3 à 4 % pour les PSV. Ne mentionne pas si le récipient d’essai était fermé ou scellé. Essai mené à haute température. </t>
  </si>
  <si>
    <t xml:space="preserve">Ward et al. 1981 </t>
  </si>
  <si>
    <t>28 jours</t>
  </si>
  <si>
    <t>&gt; 3,2&lt; 7,7</t>
  </si>
  <si>
    <t>Marine?</t>
  </si>
  <si>
    <t>De 25 à 31</t>
  </si>
  <si>
    <t>&gt; 280&lt; 480</t>
  </si>
  <si>
    <t>Non défini CL50. Les informations fournies sur la conception et les résultats des essais sont insuffisantes. Les concentrations mesurées ne sont pas indiquées et les valeurs limites sont basées sur les concentrations nominales. Essai statique. Il n'est pas précisé si le récipient d'essai était couvert ou scellé.</t>
  </si>
  <si>
    <t>L'étude indique qu'il s'agit d'un poisson d'eau salée, mais la liste de substitution indique qu'il s'agit d'un poisson d'eau douce.</t>
  </si>
  <si>
    <t>Heitmuller et al. 1981</t>
  </si>
  <si>
    <t xml:space="preserve">Les informations fournies sur la conception et les résultats des essais sont insuffisantes. Concentrations non déclarées ou mesurées, mortalité des témoins non indiquée, on ne sait pas si le récipient d'essai (tubes à essai) a été scellé et rempli pour éviter la volatilisation. Aucune information sur le maintien des concentrations. </t>
  </si>
  <si>
    <t>CI50</t>
  </si>
  <si>
    <t xml:space="preserve">Insuffisance de détails sur la conception et les résultats des essais. Le document ne mentionne aucune méthode standardisée. Aucune indication des valeurs de concentration et du nombre de concentrations. Aucune information sur le maintien des concentrations. </t>
  </si>
  <si>
    <t xml:space="preserve">Zhao et Wang 1995 </t>
  </si>
  <si>
    <t>ND</t>
  </si>
  <si>
    <t>De 7,2 à 8,6</t>
  </si>
  <si>
    <t>Les informations fournies sur la conception et les résultats des essais sont insuffisantes. Aucune indication des concentrations mesurées. Type de système non indiqué. Détails sur le récipient d’essai non déclarés.</t>
  </si>
  <si>
    <t xml:space="preserve">Pearson et al. </t>
  </si>
  <si>
    <t xml:space="preserve">Informations insuffisantes sur la conception et les résultats de l'essai. Ne suit pas la méthode standard, les contrôles et la mortalité due au contrôle ne sont pas indiqués, le nombre et les concentrations des expositions ne sont pas indiqués, sur la base des concentrations nominales et on ne sait pas si les concentrations ont été maintenues, on ne sait pas si le récipient a été scellé. </t>
  </si>
  <si>
    <t>72 ±6</t>
  </si>
  <si>
    <t>73 ±6</t>
  </si>
  <si>
    <t xml:space="preserve">Le rapport résume de nombreux produits chimiques et ne précise pas s'il faut suivre un protocole spécifique. Les concentrations ne sont pas indiquées, et on ne sait pas si elles ont été maintenues. </t>
  </si>
  <si>
    <t xml:space="preserve">Les informations fournies sur la conception et les résultats des essais sont insuffisantes. Les états suivent l'OCDE 203, mais il n’y a aucun détail sur le maintien des concentrations de la substance (semi-statique, fermeture du récipient non précisé, absence de valeurs de concentration), la mortalité des témoins n'est pas déclarée </t>
  </si>
  <si>
    <t>Yoshioka et Ose 1993</t>
  </si>
  <si>
    <t>De 7,2 à 8,5</t>
  </si>
  <si>
    <t>De 96 à 125</t>
  </si>
  <si>
    <t>Les informations fournies sur la conception et les résultats des essais sont insuffisantes. Concentrations non déclarées, statique, une seule répétition utilisée, mortalité des témoins non déclarée. Les récipients d'essai sont recouverts d'un film plastique(SaranWrap) ou d'un couvercle à vis.</t>
  </si>
  <si>
    <t xml:space="preserve">Mayes et al. 1983 </t>
  </si>
  <si>
    <t>Les informations fournies sur la conception et les résultats des essais sont insuffisantes. Les témoins et la mortalité de ceux-ci ne sont pas indiqués, les concentrations des expositions et leur nombre ne sont pas indiqués, on ne sait pas si les concentrations ont été maintenues, la répétition est inconnue.</t>
  </si>
  <si>
    <t>Protozoaire</t>
  </si>
  <si>
    <t>Protozoaire cilié</t>
  </si>
  <si>
    <t>Tetrahymena pyriformis</t>
  </si>
  <si>
    <t>27 ±1</t>
  </si>
  <si>
    <t>IGC50</t>
  </si>
  <si>
    <t>Les informations fournies sur la conception et les résultats des essais sont insuffisantes. Aucune indication des concentrations mesurées. Statique. Ne précise pas si le récipient d'essai était fermé ou scellé.</t>
  </si>
  <si>
    <t xml:space="preserve">Schultz et al. 1996 </t>
  </si>
  <si>
    <t>Xenopus laevis</t>
  </si>
  <si>
    <t>De 7,4 à 7,9</t>
  </si>
  <si>
    <t>Les informations fournies sur la conception et les résultats des essais sont insuffisantes. Les concentrations mesurées ne sont pas déclarées, et les concentrations nominales servent à calculer le paramètre. Essai semi-statique renouvelé toutes les 24 heures. Ne précise pas si le récipient d'essai est scellé ou fermé.</t>
  </si>
  <si>
    <t>Kononen et Gorski 1997</t>
  </si>
  <si>
    <t>Grenouille</t>
  </si>
  <si>
    <t>Type d'exposition</t>
  </si>
  <si>
    <t>Concentration transformée entraînant un effet aigu (mg/L)</t>
  </si>
  <si>
    <t>Rang de l'étude</t>
  </si>
  <si>
    <t>Éthylbenzène</t>
  </si>
  <si>
    <t>Les concentrations d'essai ne sont pas indiquées (mesurées et nominales). Une attention particulière a été accordée aux substances volatiles; Les espaces d'air dans les chambres ont été éliminés, système fermé et scellé, statique.</t>
  </si>
  <si>
    <t>Supérieure à la solubilité dans l'eau (mais inférieure à la solubilité dans l'eau donnée par l'étude qui est en mmol/m3)</t>
  </si>
  <si>
    <t>Les concentrations mesurées sont indiquées et ont été prises au début et à la fin de l'expérience. Les résultats reposent sur la moyenne géométrique des deux concentrations mesurées. La variance des concentrations mesurées n’est pas indiquée. Semi-statique (renouvelé quotidiennement). Le récipient d'essai est fermé et rempli à ras bord.</t>
  </si>
  <si>
    <t>Les concentrations mesurées ne sont pas indiquées, mais la concentration de chaque produit chimique dans chaque traitement durant toute l'expérience n'était pas inférieure à 80 % de la concentration initiale; le taux de volatilisation des BTEX a été analysé par CG/SM. Une durée de 12 heures a été déterminée comme étant le temps idéal pour changer de solution d'essai. Semi-statique. Il n'est pas précisé si le récipient d'essai est fermé ou scellé.</t>
  </si>
  <si>
    <t>Li et al. 2015</t>
  </si>
  <si>
    <t>Cladocère</t>
  </si>
  <si>
    <t>Aucune toxicité chronique disponible.</t>
  </si>
  <si>
    <t xml:space="preserve">Valeur calculée de I différente. </t>
  </si>
  <si>
    <t xml:space="preserve">Aucune concentration mesurée pour les essais de toxicité indiquée, mais des essais distincts ont été faits pour déterminer la stabilité des composés dans la solution et il a été constaté que les concentrations moyennes des essais (durant l’entièreté de l’essai) étaient généralement &gt;93% des valeurs nominales. Essai d'écoulement, récipient d'essai scellé. </t>
  </si>
  <si>
    <t>CI20</t>
  </si>
  <si>
    <t>Les concentrations mesurées ne sont pas déclarées, mais elles respectent les méthodes standard de l'OCDE selon lesquelles des preuves du maintien des concentrations à une valeur de 80% des concentrations nominales sont requises. Résultats basés sur les concentrations mesurées, à 10% près. Le récipient d'essai a été fermé et scellé. Statique?</t>
  </si>
  <si>
    <t>Marzio et al. 2006</t>
  </si>
  <si>
    <t>Capucette</t>
  </si>
  <si>
    <t>Menidia menidia</t>
  </si>
  <si>
    <t xml:space="preserve">Les concentrations mesurées ne sont pas indiquées, mais elles ont été mesurées à 0, à 48 et à 96 heures. Le récipient d'essai en système fermé à écoulement continu a été couvert et scellé. L'échange de volumes s'est fait en moyenne plus de 7 fois par jour. La récupération moyenne de toutes les concentrations contrôlées était d'environ 97 %. </t>
  </si>
  <si>
    <t>Masten et al. 1994</t>
  </si>
  <si>
    <t>Crevette mysidacé</t>
  </si>
  <si>
    <t>Mysidopsis bahia</t>
  </si>
  <si>
    <t xml:space="preserve">Les concentrations mesurées ne sont pas indiquées, mais elles ont été mesurées à 0, à 48 et à 96 heures. Récipient d'essai à écoulement, fermé et recouvert, chambres de mélange scellées. L'échange de volumes s'est fait en moyenne plus de 9 fois par jour. Les concentrations mesurées représentaient environ 40 % des valeurs nominales calculées correspondantes. </t>
  </si>
  <si>
    <t>&gt; 5,2</t>
  </si>
  <si>
    <t>Les concentrations mesurées ne sont pas indiquées, mais elles ont été mesurées à 0, à 48 et à 96 heures. Les fioles d’essai statique étaient fermés, scellés et remplis à pleine capacité sans aucun espace vide. Les concentrations moyennes mesurées correspondaient à environ 88 % des valeurs nominales calculées.</t>
  </si>
  <si>
    <t>Masten et gl. 1994</t>
  </si>
  <si>
    <t>Diatomée</t>
  </si>
  <si>
    <t>Skeletonema costatum</t>
  </si>
  <si>
    <t>Les concentrations mesurées ne sont pas indiquées, mais elles ont été mesurées à 0, à 48 et à 96 heures. Les fioles d’essai statique étaient fermés, scellés et remplis à pleine capacité sans aucun espace vide. Les concentrations moyennes mesurées correspondaient à environ 94 % des valeurs nominales calculées.</t>
  </si>
  <si>
    <t>Les concentrations mesurées sont déclarées (moyenne?) et ont été mesurées quatre fois, y compris au début et à la fin de l'expérience. Les résultats reposent sur la moyenne géométrique des quatre concentrations mesurées. La variance des concentrations mesurées n’est pas indiquée. Semi-statique (renouvelé quotidiennement). Le récipient d'essai est fermé et rempli à ras bord.</t>
  </si>
  <si>
    <t>21 jours</t>
  </si>
  <si>
    <t xml:space="preserve">MATC calculée par le BNRN d’après la moyenne géométrique de la CSEO et de la CMEO. </t>
  </si>
  <si>
    <t>Les concentrations mesurées ne sont pas déclarées, mais elles respectent les méthodes standard de l'OCDE selon lesquelles des preuves du maintien des concentrations à une valeur de 80% des concentrations nominales sont requises. Résultats basés sur les concentrations mesurées, à 10% près. Le récipient d'essai a été fermé et scellé. Essai semi-statique.</t>
  </si>
  <si>
    <t>Aucune indication des concentrations mesurées. Type de système non indiqué. Détails sur le récipient d’essai non déclarés.</t>
  </si>
  <si>
    <t>Les concentrations mesurées étaient nettement inférieures à celles nominales en raison de la volatilisation</t>
  </si>
  <si>
    <t>Référence</t>
  </si>
  <si>
    <t>p-Xylène</t>
  </si>
  <si>
    <t>Conversion de 232 mmol/m3 en mg/L par le BNRN. Même paramètre que dans Bobra et al.</t>
  </si>
  <si>
    <t>m-Xylène</t>
  </si>
  <si>
    <t>Conversion de 182 mmol/m3 en mg/L par le BNRN. Même paramètre que dans Bobra et al.</t>
  </si>
  <si>
    <t>o-Xylène</t>
  </si>
  <si>
    <t>Conversion de 223 mmol/m3 en mg/L par le BNRN. Même paramètre que dans Bobra et al.</t>
  </si>
  <si>
    <t>Moyenne géométrique des o-, m- et p-xylène</t>
  </si>
  <si>
    <t>Moyenne géométrique des valeurs de la CL50 comparables.</t>
  </si>
  <si>
    <t>Xylène</t>
  </si>
  <si>
    <t>7,0 ± 0,3</t>
  </si>
  <si>
    <t>Brenniman et al. 1976</t>
  </si>
  <si>
    <t>Brenniman, R. Hartung et W. J. Weber Jr. Année : 1976
Journal : Water Research, Volume 10, pp. 165-169</t>
  </si>
  <si>
    <t>17,2 ±0,5</t>
  </si>
  <si>
    <t>7,39 ±0,22</t>
  </si>
  <si>
    <t>Concentrations mesurées déclarées. Les concentrations mesurées ont été analysées quatre fois au cours de l'essai. Le taux de récupération d’échantillons enrichis est de 98 %. Écoulement. Les débits sont de 111 à 133 ml/min et les temps de remplacement à 90 % vont de 4 à 13 heures. Ne précise pas si le récipient d'essai est couvert ou scellé.</t>
  </si>
  <si>
    <t>Holcombe et al. 1987</t>
  </si>
  <si>
    <t>Meunier noir</t>
  </si>
  <si>
    <t>Catostomus commersoni</t>
  </si>
  <si>
    <t>Oui. La valeur « chronique » correspond à la CL50 et est presque égale à la valeur« aiguë ».</t>
  </si>
  <si>
    <t xml:space="preserve">Les concentrations mesures ne sont pas indiquées, mais elles ont été mesurées. Concentrations initiales mesurées utilisées, puisqu’aucun produit chimique n'a subi une perte supérieure à 20 %. Récipient d'essai fermé avec élimination de tout espace vide. Essai statique. </t>
  </si>
  <si>
    <t>&gt; 3,4</t>
  </si>
  <si>
    <t>Invertébrés</t>
  </si>
  <si>
    <t>~7,0</t>
  </si>
  <si>
    <t>Xuefeng et al. 2013</t>
  </si>
  <si>
    <t>Concentrations mesurées déclarées. Le taux de récupération d’échantillons enrichis est de 98 %. Écoulement. Les débits sont de 111 à 133 ml/min et les temps de remplacement à 90 % vont de 4 à 13 heures. Ne précise pas si le récipient d'essai est couvert ou scellé.</t>
  </si>
  <si>
    <t>Conversion de 80 mmol/m3 en mg/L par le BNRN. Même paramètre que dans Bobra et al.</t>
  </si>
  <si>
    <t>Conversion de 90 mmol/m3 en mg/L par le BNRN. Même paramètre que dans Bobra et al.</t>
  </si>
  <si>
    <t>Conversion de 30 mmol/m3 en mg/L par le BNRN. Même paramètre que dans Bobra et al.</t>
  </si>
  <si>
    <t>ND (scellé)</t>
  </si>
  <si>
    <t xml:space="preserve">Galassi et al. 1988 </t>
  </si>
  <si>
    <t>IC50</t>
  </si>
  <si>
    <t>Crapet arlequin</t>
  </si>
  <si>
    <t>Lepomis macrochirus</t>
  </si>
  <si>
    <t>12 ± 1</t>
  </si>
  <si>
    <t>Semi-statique (scellé)</t>
  </si>
  <si>
    <t>Moyenne géométrique des valeurs comparables de la CL50, m-, o- et p- xylènes.</t>
  </si>
  <si>
    <t>Les concentrations mesurées sont indiquées, mais on ne précise pas les temps visés par ces mesures. Les concentrations mesurées ont été analysées quatre fois au cours de l'essai. Le taux de récupération d’échantillons enrichis est de 98 %. Écoulement. Les débits sont de 111 à 133 ml/min et les temps de remplacement à 90 % vont de 4 à 13 heures. Ne précise pas si le récipient d'essai est couvert ou scellé.</t>
  </si>
  <si>
    <t>Mélange de xylènes</t>
  </si>
  <si>
    <t>Moyenne géométrique des valeurs comparables de la CL50 pour les o-, m- et p- xylènes</t>
  </si>
  <si>
    <t>Les concentrations mesurées sont indiquées et ont été mesurées 4 fois, y compris au début et à la fin de l'expérience. Les résultats reposent sur la moyenne géométrique des quatre concentrations mesurées. La variance des concentrations mesurées n’est pas indiquée. Semi-statique (renouvelé quotidiennement). Le récipient d'essai est fermé et rempli à ras bord.</t>
  </si>
  <si>
    <t>Grenouille léopard (du Nord)</t>
  </si>
  <si>
    <t>Jusqu’à l’éclosion (6 jours)</t>
  </si>
  <si>
    <t xml:space="preserve">Éclosion des œufs </t>
  </si>
  <si>
    <t>CE/CL20</t>
  </si>
  <si>
    <r>
      <t xml:space="preserve">Anciennement </t>
    </r>
    <r>
      <rPr>
        <i/>
        <sz val="11"/>
        <color theme="1"/>
        <rFont val="Times New Roman"/>
        <family val="1"/>
      </rPr>
      <t>Rana pipiens</t>
    </r>
  </si>
  <si>
    <r>
      <t xml:space="preserve">Anciennement </t>
    </r>
    <r>
      <rPr>
        <i/>
        <sz val="11"/>
        <color theme="1"/>
        <rFont val="Calibri"/>
        <family val="2"/>
        <scheme val="minor"/>
      </rPr>
      <t>Rana pipiens</t>
    </r>
  </si>
  <si>
    <t xml:space="preserve">CL50 </t>
  </si>
  <si>
    <r>
      <t xml:space="preserve">Il n’a pas été possible de recalculer la CL50, et la CL10 n'a pas pu être calculée à l'aide de TRAP (nombreuses erreurs). Anciennement </t>
    </r>
    <r>
      <rPr>
        <i/>
        <sz val="11"/>
        <color theme="1"/>
        <rFont val="Times New Roman"/>
        <family val="1"/>
      </rPr>
      <t>Rana pipiens</t>
    </r>
  </si>
  <si>
    <t xml:space="preserve">La CL50 calculée dans TRAP (non modifiée en fonction des témoins) est de 9 mg/L. </t>
  </si>
  <si>
    <t>CL10 calculé par le BNRN à l'aide de TRAP v1.3. CL10 non mentionnée dans le document.</t>
  </si>
  <si>
    <t xml:space="preserve">Il n’a pas été possible de calculer la CL10 de 4 jours après l’éclosion à l'aide de TRAP en raison d'effets impartiaux. </t>
  </si>
  <si>
    <t xml:space="preserve">Moyenne géométrique de CE50 comparables. </t>
  </si>
  <si>
    <t>Chlorophycées</t>
  </si>
  <si>
    <t>Selenastrum capriconutum</t>
  </si>
  <si>
    <t xml:space="preserve">Moyenne géométrique de résultats comparables. </t>
  </si>
  <si>
    <t xml:space="preserve">Absence de détails suffisants sur les essais. Les concentrations mesurées ne sont pas indiquées. Semi-statique, aucun détail sur le récipient d’essais. Ne suit aucune méthode standard. Il n’est pas connu si les concentrations ont été maintenues. Paramètre potentiellement supérieur aux limites de solubilité dans l'eau. </t>
  </si>
  <si>
    <t>Escargot</t>
  </si>
  <si>
    <t>Aplexa hypnorum</t>
  </si>
  <si>
    <t>&gt; 22,4</t>
  </si>
  <si>
    <t>Les concentrations mesurées sont indiquées, mais on ne précise pas les temps visés par ces mesures.  Le taux de récupération d’échantillons enrichis est de 98 %. Écoulement. Les débits sont de 111 à 133 ml/min et les temps de remplacement à 90 % vont de 4 à 13 heures. Ne précise pas si le récipient d'essai est couvert ou scellé.</t>
  </si>
  <si>
    <t>Paramètre de toxicité aiguë inapproprié (&gt;.), la valeur est supérieure à la concentration testée la plus élevée.</t>
  </si>
  <si>
    <t>Artemia salina</t>
  </si>
  <si>
    <t xml:space="preserve">Absence de détails suffisants sur les essais. Les concentrations mesurées ne sont pas indiquées. Semi-statique, aucun détail sur le récipient d’essais. Aucune méthode normalisée appliquée, n’indique pas si les concentrations ont été maintenues, et paramètre potentiellement supérieur aux limites de solubilité dans l’eau. </t>
  </si>
  <si>
    <t>Les concentrations mesurées ne sont pas indiquées et les résultats reposent sur des concentrations nominales. Essai statique. Récipient d’essai fermé.</t>
  </si>
  <si>
    <t xml:space="preserve">Paramètre potentiellement supérieur aux limites de solubilité dans l'eau, les concentrations ne sont ni déclarées ni mesurées. Essai statique, il n’est pas indiqué si les concentrations ont été maintenues. </t>
  </si>
  <si>
    <t>Paramètre supérieur aux limites de solubilité dans l'eau. Aucune indication des concentrations mesurées. Essai statique. Récipient d’essai ouvert.</t>
  </si>
  <si>
    <t>o-xylène</t>
  </si>
  <si>
    <t xml:space="preserve">Détails importants manquants, dont la qualité du maintien des concentrations. Aucune indication des concentrations mesurées. Essai statique. </t>
  </si>
  <si>
    <t xml:space="preserve">Détails adéquats insuffisants sur les essais, n’applique pas la méthode standard, n’indique pas les témoins ni la mortalité de ceux-ci, n’indique pas le nombre et les concentrations des expositions, reposent sur les concentrations nominales et n’indique pas si les concentrations ont été maintenues ni si le récipient était scellé. </t>
  </si>
  <si>
    <t>Amphipode</t>
  </si>
  <si>
    <t>Gammarus locusta</t>
  </si>
  <si>
    <t>De 20 à 21</t>
  </si>
  <si>
    <t xml:space="preserve">Perte importante de substance chimique après 24 heures (nominal par rapport à mesuré). </t>
  </si>
  <si>
    <t>799. 8</t>
  </si>
  <si>
    <t>Les concentrations mesurées ne sont pas déclarées, mais elles respectent les méthodes standard de l'OCDE selon lesquelles des preuves du maintien satisfaisant des concentrations sont requises. Semi-statique. Aucun détail sur le récipient d’essai.</t>
  </si>
  <si>
    <t xml:space="preserve">Les détails fournis sont insuffisants. Nombre de concentrations testées inconnu, concentrations d'essai non déclarées (nominales ou mesurées), aucune mention quant au maintien des concentrations tout au long de l'essai (statique), mortalité des témoins non déclarée, incertitude quant à la répétition, organismes d'essai capturés à l'état sauvage. </t>
  </si>
  <si>
    <t>Il existe également des CL50 pour 24 et 48 heures, mais le paramètre le plus sensible est celui de 96 heures.</t>
  </si>
  <si>
    <t>Essai 1 (aucune mortalité partielle)</t>
  </si>
  <si>
    <t>Essai 2 (aucune mortalité partielle)</t>
  </si>
  <si>
    <t>Aucune mortalité partielle.</t>
  </si>
  <si>
    <t>Essai 2</t>
  </si>
  <si>
    <t>Aucun effet partiel.</t>
  </si>
  <si>
    <t>Aucune indication des concentrations mesurées. Semi-statique (renouvelé quotidiennement). Les récipients d’essai sont couverts.</t>
  </si>
  <si>
    <t>CIC50</t>
  </si>
  <si>
    <t>Aucune indication des concentrations mesurées. Statique. Ne précise pas si le récipient d'essai était fermé ou scellé.</t>
  </si>
  <si>
    <t>CIC = Concentration inhibitrice de croissance</t>
  </si>
  <si>
    <t xml:space="preserve">Kononen et Gorski.1997                                                                                                                                                                         </t>
  </si>
  <si>
    <r>
      <t>N</t>
    </r>
    <r>
      <rPr>
        <vertAlign val="superscript"/>
        <sz val="11"/>
        <color theme="1"/>
        <rFont val="Calibri"/>
        <family val="2"/>
        <scheme val="minor"/>
      </rPr>
      <t>o</t>
    </r>
  </si>
  <si>
    <t>Substances</t>
  </si>
  <si>
    <t>Benville et Korn, 1977. The acute toxicity of six monocyclic aromatic crude oil components to striped bass (Morone saxatilis) and bay shrimp (Crago franciscorum). California Department of Fish and Wildlife, Vol. 63, Issue 4, pp. 204-209.</t>
  </si>
  <si>
    <t xml:space="preserve">Boeri 1987 a b c </t>
  </si>
  <si>
    <t>Boeri, RL, Flow-through, Acute Toxicity of Ethyl Benzene to the Atlantic Silverside, Menidia menidia. Enseco Incorporated, Marblehead, MA, 22 décembre 1987a. Boeri, RL, Static Acute Toxicity of Ethyl Benzene to the Freshwater Algae, Selenastrum capricornutum. Enseco Incorporated, Marblehead, MA, 22 décembre 1987b. Boeri, RL, Static Acute Toxicity of Ethyl Benzene to the Diatom, Skeletonema costatum. Enseco Incorporated, Marblehead, MA, 22 décembre 1987c. Boeri, RL, Flow-through, Acute Toxicity of Ethyl Benzene to the Mysid, Mysidopsis bahia. Enseco Incorporated, Marblehead, MA, 22 décembre 1988.</t>
  </si>
  <si>
    <t xml:space="preserve">Documents non offerts gratuitement en ligne (probablement des rapports détenus par une entreprise). </t>
  </si>
  <si>
    <t xml:space="preserve">Aucun paramètre de toxicité généré. L’étude visait à déterminer le mode d'action qui inhibe la photosynthèse. </t>
  </si>
  <si>
    <t>Benzene, Ethylbenzene, Toluene</t>
  </si>
  <si>
    <t>Informations insuffisantes, indique qu'une série de dilution est utilisée, mais n’indique aucune valeur précise pour les produits chimiques, paramètres sans limites. Classé inacceptable par le CCME.</t>
  </si>
  <si>
    <t>Brooke 1987</t>
  </si>
  <si>
    <t xml:space="preserve">Utilisé dans l'ensemble de données MLC. Les auteurs du MLC ont obtenu les données à partir d'un tableau de données de l'EPA qui n'est pas accessible au public. N’a donc pas été pris en compte dans la dérivation des RFQE. </t>
  </si>
  <si>
    <t>Xylene</t>
  </si>
  <si>
    <t>L'étude porte sur l'inhibition enzymatique, qui n'est pas un critère acceptable pour l'élaboration d'une ligne directrice.</t>
  </si>
  <si>
    <r>
      <t xml:space="preserve">Caldwell, R.S., E.M. Cadarone, et M.H. Mallon. 1976. Effects of a seawater-soluble fraction of Cook Inlet crude oil and its major aromatic components on larval stages of the dungeness crab, Cancer magister Dana. </t>
    </r>
    <r>
      <rPr>
        <i/>
        <sz val="12"/>
        <rFont val="Arial"/>
        <family val="2"/>
      </rPr>
      <t>In</t>
    </r>
    <r>
      <rPr>
        <sz val="12"/>
        <rFont val="Arial"/>
        <family val="2"/>
      </rPr>
      <t>:</t>
    </r>
    <r>
      <rPr>
        <sz val="12"/>
        <rFont val="Arial"/>
        <family val="2"/>
      </rPr>
      <t xml:space="preserve"> </t>
    </r>
    <r>
      <rPr>
        <sz val="12"/>
        <rFont val="Arial"/>
        <family val="2"/>
      </rPr>
      <t>Fate and effects of petroleum hydrocarbon in marine organisms and ecosystems.</t>
    </r>
    <r>
      <rPr>
        <sz val="12"/>
        <rFont val="Arial"/>
        <family val="2"/>
      </rPr>
      <t xml:space="preserve"> </t>
    </r>
    <r>
      <rPr>
        <sz val="12"/>
        <rFont val="Arial"/>
        <family val="2"/>
      </rPr>
      <t>Pergamon Press, New York.</t>
    </r>
  </si>
  <si>
    <t>Impossible d'afficher le chapitre entier du livre</t>
  </si>
  <si>
    <t xml:space="preserve">Absence d'informations suffisantes sur la conception et les résultats des essais. Concentrations inconnues et non mesurées. La mortalité des témoins n’est pas déclarée. Les valeurs limites concernent les daphnies et sont très élevées (&gt;300 mg/L) par rapport à d'autres valeurs de la base de données. </t>
  </si>
  <si>
    <t xml:space="preserve">Mélange : des CL50 sont indiquées, mais elles n'ont pas été déterminées dans cette étude ou les méthodes n'ont pas été expliquées. </t>
  </si>
  <si>
    <t xml:space="preserve">Aucune tentative n'a été faite pour examiner la relation dose-réponse du toluène. La gamme de concentrations de toluène utilisée a été considérée comme un seul groupe de traitement. </t>
  </si>
  <si>
    <t>Le critère d'évaluation de la réaction à la dose consiste en une réduction de l'alimentation, ce qui est un critère comportemental inacceptable pour l'élaboration d'une ligne directrice.</t>
  </si>
  <si>
    <t xml:space="preserve">Document qui ne présente aucun nouveau paramètre. </t>
  </si>
  <si>
    <t>Toluène, o-xylène</t>
  </si>
  <si>
    <t>Benzène, Xylène</t>
  </si>
  <si>
    <t>Erben, R. 1978. Effects of some petrochemical products on the survival of Dicranophorus forcipatus O. F. Müller (Rotatoria) under laboratory conditions, Internationale Vereinigung für Theoretische und Angewandte Limnologie: Verhandlungen, SIL Proceedings, 1922-2010, v. 20:3, pp. 1988-1991, ISSN : 0368-0770. DOI: 10.1080/03680770.1977.11896805</t>
  </si>
  <si>
    <t xml:space="preserve">Manque d'informations suffisantes sur la conception et les résultats des essais. </t>
  </si>
  <si>
    <t xml:space="preserve">Solubilité supérieure à l'eau (toluène, xylène), aucune réponse à la dose, effet non limité (benzène), concentrations non déclarées ou mesurées. Essai statique, il n’est pas indiqué si les concentrations ont été maintenues. </t>
  </si>
  <si>
    <t>p-xylène (1,4, diméthylbenzène)</t>
  </si>
  <si>
    <t xml:space="preserve">Folmar, L.C. (1976) Overt Avoidance Reaction of Rainbow Trout Fry to Nine Herbicides. Bulletin of Environmental Contamination &amp; Toxicology. 21(5). </t>
  </si>
  <si>
    <t>Il s'agit d'une étude d'évitement et non d'une étude de toxicité. Bien que les CL50 soient indiquées, aucune méthode d'essai n'est décrite pour l'obtention de ces valeurs.</t>
  </si>
  <si>
    <t>Benzène, toluène, éthylbenzène, xylène</t>
  </si>
  <si>
    <t>Conception inappropriée de l’essai;  les espèces testées étaient périodiquement exposées à l'eau, les récipients n'étaient pas scellés. Espèces testées capturées à l'état sauvage, aucune répétition.</t>
  </si>
  <si>
    <t>Benzène et toluène</t>
  </si>
  <si>
    <t xml:space="preserve">Tiré de MLC - la référence complète n'est pas disponible. Les paramètres visent la tête-de-boule. Il existe déjà des valeurs inférieures dans l'ensemble de données; cette référence ne serait donc probablement pas utilisée. </t>
  </si>
  <si>
    <t>Étude NAQR plutôt que toxicologique. Les NAQR permettent d'estimer les toxicités, mais ce ne sont pas des paramètres fiables pour l'élaboration de lignes directrices.</t>
  </si>
  <si>
    <t>Toluène, éthylbenzène</t>
  </si>
  <si>
    <t>Les mesures de la CL50 proviennent de Hodson et al. 1984, ce qui s'est avéré inacceptable.</t>
  </si>
  <si>
    <t>Valeurs de concentration inconnues, on ne sait pas si les concentrations ont été maintenues. On ne sait pas si le récipient d'essai était scellé. « Il n'y a pas de temps indiqué pour les CL50 puisque les essais ont été menés pendant quatre jours ou jusqu'à ce que toute mortalité ait cessé pendant au moins 24 heures ».</t>
  </si>
  <si>
    <t xml:space="preserve">Toluène </t>
  </si>
  <si>
    <t>Hulzebos et al. 1993 (référence dans MLC)</t>
  </si>
  <si>
    <t xml:space="preserve">Espèces inappriopriées (laitue - Lactuca sativa) </t>
  </si>
  <si>
    <t>Benzène, Toluène</t>
  </si>
  <si>
    <t xml:space="preserve">Janssen, C. R. et Persoone, G. (1993). Rapid toxicity screening tests for aquatic biota. 1. Methodology and experiments with Daphnia magna. Environmental Toxicology and Chemistry. 12-711-717.   </t>
  </si>
  <si>
    <t>Paramètre inacceptable. Les effets de plusieurs types de substances toxiques sur le taux d'ingestion sont indiqués et comparés aux valeurs aiguës et chroniques des essais sur animaux entiers.</t>
  </si>
  <si>
    <t>Juhnke et Ludemann 1978</t>
  </si>
  <si>
    <t>L'article n'est disponible qu'en allemand et n'a donc pas été évalué</t>
  </si>
  <si>
    <t>s.o.</t>
  </si>
  <si>
    <t>Kauss, P.B., Hutchinson, T.C. (1975) THE EFFECTS OF WATER-SOLUBLE PETROLEUM COMPONENTS ON THE GROWTH OF CHLORELLA VULGARIS BEIJERINCK. Environ. Pollut. 9.</t>
  </si>
  <si>
    <t>Évalue la toxicité des produits pétroliers en tant que pétrole brut, et non des substances BTEX individuelles.</t>
  </si>
  <si>
    <t>Manque de détails adéquats sur les essais, n’applique pas la méthode standard, les témoins et la mortalité de ceux-ci ne sont pas déclarés, le nombre et les concentrations des expositions ne sont pas déclarés, on ne sait pas si les concentrations ont été maintenues, la répétition est inconnue.</t>
  </si>
  <si>
    <t xml:space="preserve">Les informations fournies sur la conception et les résultats des essais sont insuffisantes. Les récipients étaient recouverts de verre, mais il n'est pas indiqué s'ils étaient correctement scellés pour éviter la volatilisation. On ne sait pas si les concentrations ont été maintenues tout au long de l'essai. On ne sait pas si des répétitions ont été utilisées. Les concentrations d'exposition sont inconnues. Mortalité des témoins inconnue. </t>
  </si>
  <si>
    <t xml:space="preserve">Korn et al. 1979. Effects of temperature on the median tolerance limit of pink salmon and shrimp exposed to toluene, napthalene, and Cook Inlet Crude Oil. </t>
  </si>
  <si>
    <t>Une seule concentration d'exposition (à différentes températures) a été utilisée. « Le toluène a diminué jusqu'à des niveaux non détectables après 72 h, à 12 degrés, et après 96 h, à 8 degrés, et jusqu'à 25 % de la concentration initiale après 96 h, à 4 degrés. »</t>
  </si>
  <si>
    <t>Kuhn et Canton 1979</t>
  </si>
  <si>
    <t xml:space="preserve">L'article n'a pas été trouvé et n'a donc pas été évalué. Un paramètre plus sensible pour l'espèce est disponible dans l’ensemble de données. </t>
  </si>
  <si>
    <t xml:space="preserve">Le rapport résume de nombreux produits chimiques et ne précise aucun protocole spécifique. Les concentrations ne sont pas indiquées, et on ne sait pas si elles ont été maintenues. </t>
  </si>
  <si>
    <t>Renseignements insuffisants pour évaluer la qualité. Il s'agit principalement d'un document QSAR. Les paramètres présentés sont la CE100 pour l'inhibition de la croissance.</t>
  </si>
  <si>
    <t xml:space="preserve">Étude d’évitement. </t>
  </si>
  <si>
    <t xml:space="preserve">Cette étude a ajouté un parasite à l’essai de toxicité pour les poissons afin de tester la toxicologie. </t>
  </si>
  <si>
    <t xml:space="preserve">Aucune mesure supplémentaire n'a été prise pour assurer le maintien des concentrations, les récipients n'étaient pas scellés, essai statique sans renouvellement pendant 96 heures. Les concentrations de benzène ont diminué jusqu'à une moyenne de 10 % de la valeur initiale en 96 heures. </t>
  </si>
  <si>
    <t xml:space="preserve">Perte importante de substance chimique après 24 heures (nominal par rapport à mesuré). La mortalité chronique des témoins est trop élevée (53,3 %). </t>
  </si>
  <si>
    <t xml:space="preserve">Inapproprié pour la dérivation des lignes directrices; une seule concentration d'exposition a été utilisée. </t>
  </si>
  <si>
    <t>Informations insuffisantes sur les méthodes de l'étude, les espèces ont été capturées dans la nature, les concentrations étaient nominales.</t>
  </si>
  <si>
    <t>Il ne s'agit pas d'un organisme accepté. L’essai de toxicité a été réalisé sur des cellules et non sur des organismes entiers.</t>
  </si>
  <si>
    <t>BTEX</t>
  </si>
  <si>
    <t xml:space="preserve">Détails insuffisants. Le nombre et les valeurs des concentrations d'exposition ne sont pas indiqués, les répétitions ne sont pas indiquées, la mortalité des témoins n'est pas indiquée, la méthode standard n'est pas utilisée, les paramètres chimiques de l'eau ne sont pas indiqués, on ne sait pas si les concentrations ont été maintenues. </t>
  </si>
  <si>
    <t>Il s'agit d'un document de synthèse. Aucun nouveau point n'a été présenté.</t>
  </si>
  <si>
    <t xml:space="preserve">On ne sait pas si les concentrations ont été maintenues, puisqu'elles n'ont pas été mesurées et qu'il s'agissait d'un essai statique. </t>
  </si>
  <si>
    <t xml:space="preserve">Les informations fournies sur la conception et les résultats des essais sont insuffisantes. La plupart des espèces provenaient de différentes eaux et saisons, de tailles, d'âges et même de mélanges d'espèces différents, dont l'exposition antérieure ou l'état de santé étaient inconnus. Cette incertitude a également été identifiée par l'auteur. Les concentrations d'essai (mesurées ou nominales) ne sont pas indiquées. Il n’est pas indiqué si les concentrations ont été maintenues tout au long de l'essai. La mortalité des témoins n’est pas déclarée. Aucune répétition indiquée. </t>
  </si>
  <si>
    <t xml:space="preserve">Les concentrations mesurées ne sont pas indiquées et les résultats reposent sur des concentrations nominales. Essai statique. Récipient d’essai fermé. N’indique pas l’application d’une méthode standard. La mortalité des témoins n’est pas déclarée. </t>
  </si>
  <si>
    <t>Seulement deux concentrations d'exposition avec des conditions d'essai différentes (statique par rapport à flux ouvert et nombre différent d'organismes), les concentrations n'ont pas été maintenues (10% de la valeur nominale après 4 heures), organismes sauvages capturés.</t>
  </si>
  <si>
    <t xml:space="preserve">Document NAM pour les méthodologies QSAR. </t>
  </si>
  <si>
    <t xml:space="preserve">Méthodes d'essai inappropriées comprenant des eaux très turbides, des poissons d'âges divers prélevés dans la nature et une maladie inconnue de la pourriture de la queue; on ne sait pas si les concentrations ont été maintenues. </t>
  </si>
  <si>
    <t>Xylène émulsifié</t>
  </si>
  <si>
    <t xml:space="preserve">Essai sur le terrain, les poissons ne sont exposés que pendant 2 heures, puis la toxicité résultante est testée après 24 et 48 heures, le récipient d'essai n'est pas scellé. </t>
  </si>
  <si>
    <t xml:space="preserve">Il ne s'agit pas d'une étude toxicologique, mais d'une analyse de l'extrapolation de la toxicité à partir de données toxicologiques aiguës. </t>
  </si>
  <si>
    <t>Beneze, Xylène</t>
  </si>
  <si>
    <t>Critères d'évaluation supérieurs aux limites de la solubilité dans l'eau. Aucune indication des concentrations mesurées. Essai statique. Récipient d’essai ouvert.</t>
  </si>
  <si>
    <t xml:space="preserve">Essai comportemental; critère d'évaluation inacceptable. </t>
  </si>
  <si>
    <t xml:space="preserve">Une seule concentration d'exposition. </t>
  </si>
  <si>
    <t>NAM; Critères d'évaluation inacceptables (changements phénotypiques et transcriptomiques), seulement 2 concentrations d'exposition (Benzène)</t>
  </si>
  <si>
    <t>Distribution de toxicité aiguë</t>
  </si>
  <si>
    <t>pour le benzène</t>
  </si>
  <si>
    <t>CD (pourcentage)</t>
  </si>
  <si>
    <t>Estimation CDx</t>
  </si>
  <si>
    <t>Erreur standard.</t>
  </si>
  <si>
    <t>Intervalle de confiance inférieure</t>
  </si>
  <si>
    <t>Intervalle de confiance supérieure</t>
  </si>
  <si>
    <t>Méthode</t>
  </si>
  <si>
    <t># Nombre d'échantillons bootstrap</t>
  </si>
  <si>
    <t>pboot</t>
  </si>
  <si>
    <t>Moyenne</t>
  </si>
  <si>
    <t>paramétrique</t>
  </si>
  <si>
    <t>lgumbel</t>
  </si>
  <si>
    <t>llogis</t>
  </si>
  <si>
    <t>lnorm</t>
  </si>
  <si>
    <t>distribution</t>
  </si>
  <si>
    <t>Statistique d'Anderson-Darling (ad)</t>
  </si>
  <si>
    <t>Statistique de Kolmogorov-Smirnov (ks)</t>
  </si>
  <si>
    <t>Statistique de Cramer-von Mises (cvm)</t>
  </si>
  <si>
    <t>Critère d'information d'Akaike (aic)</t>
  </si>
  <si>
    <t>Critère d'information d'Akaike corrigé de la taille de l'échantillon (aicc)</t>
  </si>
  <si>
    <t>Critère d'information bayésien (bic)</t>
  </si>
  <si>
    <t>Différence AICc (delta)</t>
  </si>
  <si>
    <t>gamma</t>
  </si>
  <si>
    <t>*automatiquement la moyenne du modèle n'est pas calculée par ssdtools en raison d'un delta &gt;7</t>
  </si>
  <si>
    <t>lnorm_lnorm</t>
  </si>
  <si>
    <t>weibull</t>
  </si>
  <si>
    <t>Distribution de la toxicité chronique</t>
  </si>
  <si>
    <t>distribution de la toxicité aiguë</t>
  </si>
  <si>
    <t>pour le toluène</t>
  </si>
  <si>
    <t>Distribution</t>
  </si>
  <si>
    <t>Distribution de la toxicité aiguë</t>
  </si>
  <si>
    <t>pour l’éthylbenzène.</t>
  </si>
  <si>
    <t>Distribution.</t>
  </si>
  <si>
    <t>dist</t>
  </si>
  <si>
    <t>ad</t>
  </si>
  <si>
    <t>ks</t>
  </si>
  <si>
    <t>cvm</t>
  </si>
  <si>
    <t>aic</t>
  </si>
  <si>
    <t>aicc</t>
  </si>
  <si>
    <t>bic</t>
  </si>
  <si>
    <t>delta</t>
  </si>
  <si>
    <t>N'a pas réussi à adapter</t>
  </si>
  <si>
    <t>la distribution</t>
  </si>
  <si>
    <t>pour le xylène.</t>
  </si>
  <si>
    <t>Pour le xylène.</t>
  </si>
  <si>
    <t>Version de ssdtools : 1.0.6; Version de shinyssdtools : 0.1.1</t>
  </si>
  <si>
    <t>install.packages('ssdtools')</t>
  </si>
  <si>
    <t>bibliothèque(ssdtools)</t>
  </si>
  <si>
    <t>library(ggplot2)</t>
  </si>
  <si>
    <t># lire l'ensemble des données</t>
  </si>
  <si>
    <t># il s'agit de la sortie de dput, qui sert à créer un data.frame à partir de données saisies dans un tableur interactif</t>
  </si>
  <si>
    <t>data &lt;-read.csv(file='BTEX.csv')</t>
  </si>
  <si>
    <t># corriger les noms de colonnes inacceptables</t>
  </si>
  <si>
    <t>colnames(data) &lt;- make.names(colnames(data))</t>
  </si>
  <si>
    <t># modifier les distributions</t>
  </si>
  <si>
    <t>dist &lt;- ssd_fit_dists(data, left = 'Concentration', dists = c('gamma', 'lgumbel', 'llogis', 'lnorm', 'lnorm_lnorm', 'weibull'), silent = TRUE, reweight = FALSE, min_pmix = 0, nrow = 6L, computable = TRUE, at_boundary_ok = FALSE, rescale = TRUE)</t>
  </si>
  <si>
    <t># tracer les distributions</t>
  </si>
  <si>
    <t>ssd_plot_cdf(dist, delta = Inf)</t>
  </si>
  <si>
    <t># Tableau de qualité de l'ajustement</t>
  </si>
  <si>
    <t>ssd_gof(dist)</t>
  </si>
  <si>
    <t># enregistrer le tracé</t>
  </si>
  <si>
    <t># La largeur et la hauteur sont exprimées en pouces, le nombre de points par pouce (dpi) définit la résolution.</t>
  </si>
  <si>
    <t>ggsave('fit_dist_plot.png', width = 8 , height = 6 , dpi = 300)</t>
  </si>
  <si>
    <t># tracer la moyenne du modèle</t>
  </si>
  <si>
    <t># pour ajouter des intervalles de confiance régler à ci = TRUE dans predict et ssd_plot</t>
  </si>
  <si>
    <t># nous recommandons d'utiliser nboot = 10000 à predict, bien que l'exécution puisse prendre plusieurs minutes</t>
  </si>
  <si>
    <t>pred &lt;- predict(dist, nboot = 10000L, ci = TRUE)</t>
  </si>
  <si>
    <t>ssd_plot(data, pred, left = 'Concentration', label = 'Species', color = 'Group', shape = 'Group', hc = 5L, ci = TRUE,</t>
  </si>
  <si>
    <t>shift_x = 1.3, xlab = 'BTEX Concentration (mg/L)', ylab = 'Percent of Species Potentially Affected') +</t>
  </si>
  <si>
    <t>ggtitle('') +</t>
  </si>
  <si>
    <t>theme(panel.border = element_blank(),</t>
  </si>
  <si>
    <t>panel.grid.major = element_blank(),</t>
  </si>
  <si>
    <t>panel.grid.minor = element_blank(),</t>
  </si>
  <si>
    <t>panel.background = element_rect(fill = NA, colour='black'),</t>
  </si>
  <si>
    <t>axis.text = element_text(color = 'black'),</t>
  </si>
  <si>
    <t>legend.key = element_rect(fill = NA, colour = NA)) +</t>
  </si>
  <si>
    <t>expand_limits(x = 100) +</t>
  </si>
  <si>
    <t>scale_color_brewer(palette = 'Set1', name = 'Group') +</t>
  </si>
  <si>
    <t>scale_shape(name = 'Group')</t>
  </si>
  <si>
    <t>ggsave('model_average_plot.png', width = 8 , height = 4 , dpi = 600)</t>
  </si>
  <si>
    <t># Obtenir les limites de confiance</t>
  </si>
  <si>
    <t># utiliser l'argument nboot dans ssd_hc pour définir le nombre d'échantillons bootstrap</t>
  </si>
  <si>
    <t>rbind(ssd_hc(dist, percent = 5L, ci = TRUE, nboot = 10000L), ssd_hc(dist, percent = 5L, ci = TRUE, average = FALSE, nboot = 10000L))</t>
  </si>
  <si>
    <t>Calculateur basé sur :  eq. 4 dans McGrath et al. 2018.  Réévaluation des prédictions de CD5 dérivées du modèle des lipides cibles pour les hydrocarbures.  Environ. Toxicol. Chem. 37: De 1579 à 1593</t>
  </si>
  <si>
    <t>Xylènes (o, m, p)</t>
  </si>
  <si>
    <t>Intrants</t>
  </si>
  <si>
    <t>Chimique</t>
  </si>
  <si>
    <t>m</t>
  </si>
  <si>
    <t>Masse moléculaire (g/mol)</t>
  </si>
  <si>
    <t>Log Koe</t>
  </si>
  <si>
    <t>Constantes (d'après McGrath et al. 2018)</t>
  </si>
  <si>
    <t>E(m)</t>
  </si>
  <si>
    <t>Elog(C*L)</t>
  </si>
  <si>
    <t>Δc</t>
  </si>
  <si>
    <t>Elog(ACR)</t>
  </si>
  <si>
    <r>
      <rPr>
        <sz val="11"/>
        <color theme="1"/>
        <rFont val="Calibri"/>
        <family val="2"/>
      </rPr>
      <t>k</t>
    </r>
    <r>
      <rPr>
        <vertAlign val="subscript"/>
        <sz val="11"/>
        <color rgb="FF000000"/>
        <rFont val="Calibri"/>
        <family val="2"/>
      </rPr>
      <t>z</t>
    </r>
  </si>
  <si>
    <t>V(m)</t>
  </si>
  <si>
    <t>V[log(C*L)]</t>
  </si>
  <si>
    <t>V[log(ACR)]</t>
  </si>
  <si>
    <t>Cov[m,log(C*L)]</t>
  </si>
  <si>
    <r>
      <rPr>
        <sz val="10"/>
        <color theme="1"/>
        <rFont val="Calibri"/>
        <family val="2"/>
        <scheme val="minor"/>
      </rPr>
      <t xml:space="preserve">Sortie 
</t>
    </r>
    <r>
      <rPr>
        <sz val="10"/>
        <color theme="9"/>
        <rFont val="Calibri"/>
        <family val="2"/>
        <scheme val="minor"/>
      </rPr>
      <t xml:space="preserve">Long terme (chronique) </t>
    </r>
    <r>
      <rPr>
        <sz val="10"/>
        <color rgb="FF000000"/>
        <rFont val="Calibri"/>
        <family val="2"/>
        <scheme val="minor"/>
      </rPr>
      <t>estimation CDx</t>
    </r>
  </si>
  <si>
    <t>log(CD5) (mmol/L)</t>
  </si>
  <si>
    <t>p</t>
  </si>
  <si>
    <t>CD5 (mmol/L)</t>
  </si>
  <si>
    <t>CD5 (ug/L)</t>
  </si>
  <si>
    <t>CD5 (mg/L)</t>
  </si>
  <si>
    <r>
      <rPr>
        <sz val="11"/>
        <color theme="1"/>
        <rFont val="Calibri"/>
        <family val="2"/>
        <scheme val="minor"/>
      </rPr>
      <t xml:space="preserve">Extrants
</t>
    </r>
    <r>
      <rPr>
        <sz val="11"/>
        <color theme="5"/>
        <rFont val="Calibri"/>
        <family val="2"/>
        <scheme val="minor"/>
      </rPr>
      <t>Court terme (aigu)</t>
    </r>
    <r>
      <rPr>
        <sz val="11"/>
        <color rgb="FF000000"/>
        <rFont val="Calibri"/>
        <family val="2"/>
        <scheme val="minor"/>
      </rPr>
      <t xml:space="preserve"> Estimation CDx</t>
    </r>
  </si>
  <si>
    <t>o</t>
  </si>
  <si>
    <t xml:space="preserve">Moyenne géométrique des valeurs de LogKoe ci-dessus. Ce sont les chiffres définitifs utilisés dans l'équation MLC </t>
  </si>
  <si>
    <r>
      <rPr>
        <sz val="11"/>
        <color rgb="FFFF0000"/>
        <rFont val="Calibri"/>
        <family val="2"/>
        <scheme val="minor"/>
      </rPr>
      <t xml:space="preserve">En rouge </t>
    </r>
    <r>
      <rPr>
        <sz val="11"/>
        <color theme="1"/>
        <rFont val="Calibri"/>
        <family val="2"/>
        <scheme val="minor"/>
      </rPr>
      <t>= D'après McGrath et al. 2016 (logKoe calculé via EPISUITE Ver 4.11)</t>
    </r>
  </si>
  <si>
    <t>En noir = Diverses publications résumées par Mackay (2006)</t>
  </si>
  <si>
    <t>Marin</t>
  </si>
  <si>
    <t>20,2</t>
  </si>
  <si>
    <t>17,4</t>
  </si>
  <si>
    <t>24,7</t>
  </si>
  <si>
    <t>7,6</t>
  </si>
  <si>
    <t>68,3</t>
  </si>
  <si>
    <t>7,7</t>
  </si>
  <si>
    <t>65,2</t>
  </si>
  <si>
    <t>7,5</t>
  </si>
  <si>
    <t>8,3</t>
  </si>
  <si>
    <t>7,65</t>
  </si>
  <si>
    <t>45,5</t>
  </si>
  <si>
    <t>96,6</t>
  </si>
  <si>
    <t>7,2</t>
  </si>
  <si>
    <t>50,7</t>
  </si>
  <si>
    <t>7,9</t>
  </si>
  <si>
    <t>45,3</t>
  </si>
  <si>
    <r>
      <t xml:space="preserve">Niederlehner, B., Cairns, J. et Smith, E. P. (1998). </t>
    </r>
    <r>
      <rPr>
        <i/>
        <sz val="11"/>
        <color theme="1"/>
        <rFont val="Times New Roman"/>
        <family val="1"/>
      </rPr>
      <t xml:space="preserve">Modeling Acute and Chronic Toxicity of Nonpolar Narcotic Chemicals and Mixtures to Ceriodaphnia dubia. </t>
    </r>
    <r>
      <rPr>
        <sz val="11"/>
        <color theme="1"/>
        <rFont val="Times New Roman"/>
        <family val="1"/>
      </rPr>
      <t>Ecotoxicology and Environmental Safety, 39(2), 136-146.</t>
    </r>
  </si>
  <si>
    <r>
      <t xml:space="preserve">Furay, V. et Smith, S. (1995). </t>
    </r>
    <r>
      <rPr>
        <i/>
        <sz val="11"/>
        <color theme="1"/>
        <rFont val="Times New Roman"/>
        <family val="1"/>
      </rPr>
      <t>Toxicity and QSAR of chlorobenzenes in two species of benthic flatfish, flounder (Platichthys flesus L.) and sole (Solea solea L.)</t>
    </r>
    <r>
      <rPr>
        <sz val="11"/>
        <color theme="1"/>
        <rFont val="Times New Roman"/>
        <family val="1"/>
      </rPr>
      <t>. Bulletin of Environmental Contamination and Toxicology, 54(1).</t>
    </r>
  </si>
  <si>
    <r>
      <t xml:space="preserve">Niederlehner, B., Cairns, J. et Smith, E. P. (1998). </t>
    </r>
    <r>
      <rPr>
        <i/>
        <sz val="11"/>
        <color theme="1"/>
        <rFont val="Times New Roman"/>
        <family val="1"/>
      </rPr>
      <t>Modeling Acute and Chronic Toxicity of Nonpolar Narcotic Chemicals and Mixtures to Ceriodaphnia dubia</t>
    </r>
    <r>
      <rPr>
        <sz val="11"/>
        <color theme="1"/>
        <rFont val="Times New Roman"/>
        <family val="1"/>
      </rPr>
      <t>. Ecotoxicology and Environmental Safety, 39(2), 136-146.</t>
    </r>
  </si>
  <si>
    <r>
      <t xml:space="preserve">Kennedy, C.J. (2006). </t>
    </r>
    <r>
      <rPr>
        <i/>
        <sz val="11"/>
        <color theme="1"/>
        <rFont val="Times New Roman"/>
        <family val="1"/>
      </rPr>
      <t xml:space="preserve">Toxicological assessment of naphathalene, benzene, ethylbenzene, toluene, and m-xylene to embryo-larval stages of fish (Oncorhynchus mykiss), amphibians (Rana pipiens) and freshwater invertebrates (Daphnia magna). </t>
    </r>
  </si>
  <si>
    <t xml:space="preserve">Kennedy, C.J. (2006). Toxicological assessment of naphathalene, benzene, ethylbenzene, toluene, and m-xylene to embryo-larval stages of fish (Oncorhynchus mykiss), amphibians (Rana pipiens) and freshwater invertebrates (Daphnia magna). </t>
  </si>
  <si>
    <r>
      <t xml:space="preserve">Ferrando, M. et Andreu-Moliner, E. (1992). </t>
    </r>
    <r>
      <rPr>
        <i/>
        <sz val="11"/>
        <color theme="1"/>
        <rFont val="Times New Roman"/>
        <family val="1"/>
      </rPr>
      <t>Acute toxicity of toluene, hexane, xylene, and benzene to the rotifers Brachionus calyciflorus and Brachionus plicatilis</t>
    </r>
    <r>
      <rPr>
        <sz val="11"/>
        <color theme="1"/>
        <rFont val="Times New Roman"/>
        <family val="1"/>
      </rPr>
      <t>. Bulletin of Environmental Contamination and Toxicology, 49(2).</t>
    </r>
  </si>
  <si>
    <r>
      <t>Ferrando, M. et Andreu-Moliner, E. (1992).</t>
    </r>
    <r>
      <rPr>
        <i/>
        <sz val="11"/>
        <color theme="1"/>
        <rFont val="Times New Roman"/>
        <family val="1"/>
      </rPr>
      <t xml:space="preserve"> Acute toxicity of toluene, hexane, xylene, and benzene to the rotifers Brachionus calyciflorus and Brachionus plicatilis</t>
    </r>
    <r>
      <rPr>
        <sz val="11"/>
        <color theme="1"/>
        <rFont val="Times New Roman"/>
        <family val="1"/>
      </rPr>
      <t>. Bulletin of Environmental Contamination and Toxicology, 49(2).</t>
    </r>
  </si>
  <si>
    <r>
      <t>Meyerhoff, R. D. (1975).</t>
    </r>
    <r>
      <rPr>
        <i/>
        <sz val="11"/>
        <color theme="1"/>
        <rFont val="Times New Roman"/>
        <family val="1"/>
      </rPr>
      <t xml:space="preserve"> Acute Toxicity of Benzene, a Component of Crude Oil, to Juvenile Striped Bass (Morone Saxatilis).</t>
    </r>
    <r>
      <rPr>
        <sz val="11"/>
        <color theme="1"/>
        <rFont val="Times New Roman"/>
        <family val="1"/>
      </rPr>
      <t xml:space="preserve"> Journal de l'Office des recherches sur les pêcheries du Canada, 32(10), 1864-1866.</t>
    </r>
  </si>
  <si>
    <r>
      <t xml:space="preserve">DeGrave, G.M., Elder, R.G., Woods, D.C. et Bergman, H.L. (1982). </t>
    </r>
    <r>
      <rPr>
        <i/>
        <sz val="11"/>
        <color theme="1"/>
        <rFont val="Times New Roman"/>
        <family val="1"/>
      </rPr>
      <t>Effects of naphthalene and benzene on fathead minnows and rainbow trout</t>
    </r>
    <r>
      <rPr>
        <sz val="11"/>
        <color theme="1"/>
        <rFont val="Times New Roman"/>
        <family val="1"/>
      </rPr>
      <t xml:space="preserve">. </t>
    </r>
    <r>
      <rPr>
        <i/>
        <sz val="11"/>
        <color theme="1"/>
        <rFont val="Times New Roman"/>
        <family val="1"/>
      </rPr>
      <t>Archives of Environmental Contamination and Toxicology, 11,</t>
    </r>
    <r>
      <rPr>
        <sz val="11"/>
        <color theme="1"/>
        <rFont val="Times New Roman"/>
        <family val="1"/>
      </rPr>
      <t xml:space="preserve"> 487-490.</t>
    </r>
  </si>
  <si>
    <r>
      <t>Geiger, Brooke et Call (1990).</t>
    </r>
    <r>
      <rPr>
        <i/>
        <sz val="11"/>
        <color theme="1"/>
        <rFont val="Times New Roman"/>
        <family val="1"/>
      </rPr>
      <t xml:space="preserve"> Acute toxicities of organic chemicals to fathead minnows (Pimephales promelas). </t>
    </r>
    <r>
      <rPr>
        <sz val="11"/>
        <color theme="1"/>
        <rFont val="Times New Roman"/>
        <family val="1"/>
      </rPr>
      <t xml:space="preserve">Vol. V.   </t>
    </r>
  </si>
  <si>
    <r>
      <t xml:space="preserve">Geiger, Brooke et Call (1990). </t>
    </r>
    <r>
      <rPr>
        <i/>
        <sz val="11"/>
        <color theme="1"/>
        <rFont val="Times New Roman"/>
        <family val="1"/>
      </rPr>
      <t>Acute toxicities of organic chemicals to fathead minnows (Pimephales promelas).</t>
    </r>
    <r>
      <rPr>
        <sz val="11"/>
        <color theme="1"/>
        <rFont val="Times New Roman"/>
        <family val="1"/>
      </rPr>
      <t xml:space="preserve"> Vol. V.   </t>
    </r>
  </si>
  <si>
    <r>
      <t>Marzio, W. D. et Saenz, M. E. (2006).</t>
    </r>
    <r>
      <rPr>
        <i/>
        <sz val="11"/>
        <color theme="1"/>
        <rFont val="Times New Roman"/>
        <family val="1"/>
      </rPr>
      <t xml:space="preserve"> QSARs for aromatic hydrocarbons at several trophic levels</t>
    </r>
    <r>
      <rPr>
        <sz val="11"/>
        <color theme="1"/>
        <rFont val="Times New Roman"/>
        <family val="1"/>
      </rPr>
      <t>. Environmental Toxicology, 21(2), 118-124.</t>
    </r>
  </si>
  <si>
    <r>
      <t>Philibert, T. Parkerton, S. Marteinson, et B. de Joudan, 2021</t>
    </r>
    <r>
      <rPr>
        <i/>
        <sz val="11"/>
        <rFont val="Times New Roman"/>
        <family val="1"/>
      </rPr>
      <t xml:space="preserve">. </t>
    </r>
    <r>
      <rPr>
        <sz val="11"/>
        <rFont val="Times New Roman"/>
        <family val="1"/>
      </rPr>
      <t>Assessing the Toxicity of Individual Aromatic Compounds and Mixtures to American Lobster (Homarus americanus) Larvae Using a Passive Dosing System.</t>
    </r>
  </si>
  <si>
    <r>
      <t xml:space="preserve">Hall, L.H., Kier, L.B., et Phipps, G. 1984. </t>
    </r>
    <r>
      <rPr>
        <i/>
        <sz val="11"/>
        <color theme="1"/>
        <rFont val="Times New Roman"/>
        <family val="1"/>
      </rPr>
      <t>Structure-activity relationship studies on the toxicities of benzene derivatives: I. An additivity model.</t>
    </r>
    <r>
      <rPr>
        <sz val="11"/>
        <color theme="1"/>
        <rFont val="Times New Roman"/>
        <family val="1"/>
      </rPr>
      <t xml:space="preserve"> Environmental Toxicology and Chemistry. Vol. 3, pp. 355-365. 
</t>
    </r>
  </si>
  <si>
    <r>
      <t xml:space="preserve">Ferrando, M. et Andreu-Moliner, E. (1992). </t>
    </r>
    <r>
      <rPr>
        <i/>
        <sz val="11"/>
        <color theme="1"/>
        <rFont val="Times New Roman"/>
        <family val="1"/>
      </rPr>
      <t>Acute toxicity of toluene, hexane, xylene, and benzene to the rotifers Brachionus calyciflorus and Brachionus plicatilis.</t>
    </r>
    <r>
      <rPr>
        <sz val="11"/>
        <color theme="1"/>
        <rFont val="Times New Roman"/>
        <family val="1"/>
      </rPr>
      <t xml:space="preserve"> Bulletin of Environmental Contamination and Toxicology, 49(2).</t>
    </r>
  </si>
  <si>
    <r>
      <t xml:space="preserve">Pearson, J., Glennon, J., Barkley, J. et Highfill, J. (n.d.). </t>
    </r>
    <r>
      <rPr>
        <i/>
        <sz val="11"/>
        <color theme="1"/>
        <rFont val="Times New Roman"/>
        <family val="1"/>
      </rPr>
      <t>An Approach to the Toxicological Evaluation of a Complex Industrial Wastewater</t>
    </r>
    <r>
      <rPr>
        <sz val="11"/>
        <color theme="1"/>
        <rFont val="Times New Roman"/>
        <family val="1"/>
      </rPr>
      <t>. Aquatic Toxicology: Proceedings of the Second Annual Symposium on Aquatic Toxicology.</t>
    </r>
  </si>
  <si>
    <t xml:space="preserve">Geiger, Brooke et Call (1990). Acute toxicities of organic chemicals to fathead minnows (Pimephales promelas). Vol. V.   </t>
  </si>
  <si>
    <r>
      <t>Pearson, J., Glennon, J., Barkley, J. et Highfill, J. (n.d.).</t>
    </r>
    <r>
      <rPr>
        <i/>
        <sz val="11"/>
        <color theme="1"/>
        <rFont val="Times New Roman"/>
        <family val="1"/>
      </rPr>
      <t xml:space="preserve"> An Approach to the Toxicological Evaluation of a Complex Industrial Wastewater</t>
    </r>
    <r>
      <rPr>
        <sz val="11"/>
        <color theme="1"/>
        <rFont val="Times New Roman"/>
        <family val="1"/>
      </rPr>
      <t>. Aquatic Toxicology: Proceedings of the Second Annual Symposium on Aquatic Toxicology.</t>
    </r>
  </si>
  <si>
    <r>
      <rPr>
        <sz val="11"/>
        <color theme="1"/>
        <rFont val="Times New Roman"/>
        <family val="1"/>
      </rPr>
      <t xml:space="preserve">Xuefeng Li, Qixing Zhou, Yi Luo, Guang Yang et Tong Zhou </t>
    </r>
    <r>
      <rPr>
        <b/>
        <sz val="11"/>
        <color rgb="FF000000"/>
        <rFont val="Times New Roman"/>
        <family val="1"/>
      </rPr>
      <t>Année</t>
    </r>
    <r>
      <rPr>
        <sz val="11"/>
        <color rgb="FF000000"/>
        <rFont val="Times New Roman"/>
        <family val="1"/>
      </rPr>
      <t>:</t>
    </r>
    <r>
      <rPr>
        <sz val="11"/>
        <color theme="1"/>
        <rFont val="Times New Roman"/>
        <family val="1"/>
      </rPr>
      <t>.</t>
    </r>
    <r>
      <rPr>
        <sz val="11"/>
        <color rgb="FF000000"/>
        <rFont val="Times New Roman"/>
        <family val="1"/>
      </rPr>
      <t xml:space="preserve"> 2013.</t>
    </r>
    <r>
      <rPr>
        <i/>
        <sz val="11"/>
        <color rgb="FF000000"/>
        <rFont val="Times New Roman"/>
        <family val="1"/>
      </rPr>
      <t xml:space="preserve"> Joint action and lethal levels of toluene, ethylbenzene, and xylene on midge (Chironomus plumosus).</t>
    </r>
    <r>
      <rPr>
        <sz val="11"/>
        <color rgb="FF000000"/>
        <rFont val="Times New Roman"/>
        <family val="1"/>
      </rPr>
      <t xml:space="preserve"> Environmental Science and Pollution Research, Volume 20, pp. 957-966</t>
    </r>
  </si>
  <si>
    <r>
      <t xml:space="preserve">Galassi et al. 1988. </t>
    </r>
    <r>
      <rPr>
        <i/>
        <sz val="11"/>
        <rFont val="Times New Roman"/>
        <family val="1"/>
      </rPr>
      <t>Approaches to modeling toxic responses of aquatic organisms to aromatic hydrocarbons</t>
    </r>
    <r>
      <rPr>
        <sz val="11"/>
        <rFont val="Times New Roman"/>
        <family val="1"/>
      </rPr>
      <t xml:space="preserve">
Author(s): S. </t>
    </r>
  </si>
  <si>
    <r>
      <t>Galassi et al. 1988.</t>
    </r>
    <r>
      <rPr>
        <i/>
        <sz val="11"/>
        <rFont val="Times New Roman"/>
        <family val="1"/>
      </rPr>
      <t xml:space="preserve"> Approaches to modeling toxic responses of aquatic organisms to aromatic hydrocarbons</t>
    </r>
    <r>
      <rPr>
        <sz val="11"/>
        <rFont val="Times New Roman"/>
        <family val="1"/>
      </rPr>
      <t xml:space="preserve">
Author(s): S. </t>
    </r>
  </si>
  <si>
    <r>
      <rPr>
        <sz val="11"/>
        <color theme="1"/>
        <rFont val="Times New Roman"/>
        <family val="1"/>
      </rPr>
      <t>Herman, William E. Inniss et Colin I. Mayfield. 1990.</t>
    </r>
    <r>
      <rPr>
        <i/>
        <sz val="11"/>
        <color theme="1"/>
        <rFont val="Times New Roman"/>
        <family val="1"/>
      </rPr>
      <t xml:space="preserve"> Impact of volatile aromatic hydrocarbons, alone and in combination, on growth of the freshwater alga </t>
    </r>
    <r>
      <rPr>
        <i/>
        <sz val="11"/>
        <color rgb="FF000000"/>
        <rFont val="Times New Roman"/>
        <family val="1"/>
      </rPr>
      <t>Selenastrum capricornutum.</t>
    </r>
    <r>
      <rPr>
        <sz val="11"/>
        <color rgb="FF000000"/>
        <rFont val="Times New Roman"/>
        <family val="1"/>
      </rPr>
      <t xml:space="preserve"> Aquatic Toxicology, Volume 18, Issue 2, pp. 87-100</t>
    </r>
  </si>
  <si>
    <r>
      <rPr>
        <sz val="11"/>
        <color theme="1"/>
        <rFont val="Times New Roman"/>
        <family val="1"/>
      </rPr>
      <t>Herman, William E. Inniss et Colin I. Mayfield. 1990.</t>
    </r>
    <r>
      <rPr>
        <i/>
        <sz val="11"/>
        <color theme="1"/>
        <rFont val="Times New Roman"/>
        <family val="1"/>
      </rPr>
      <t xml:space="preserve"> Impact of volatile aromatic hydrocarbons, alone and in combination, on growth of the freshwater alga </t>
    </r>
    <r>
      <rPr>
        <i/>
        <sz val="11"/>
        <color rgb="FF000000"/>
        <rFont val="Times New Roman"/>
        <family val="1"/>
      </rPr>
      <t>Selenastrum capricornutum.</t>
    </r>
    <r>
      <rPr>
        <sz val="11"/>
        <color rgb="FF000000"/>
        <rFont val="Times New Roman"/>
        <family val="1"/>
      </rPr>
      <t xml:space="preserve"> Aquatic Toxicology, Volume 18, Issue 2, pp. 87-101</t>
    </r>
    <r>
      <rPr>
        <sz val="11"/>
        <color theme="1"/>
        <rFont val="Calibri"/>
        <family val="2"/>
        <scheme val="minor"/>
      </rPr>
      <t/>
    </r>
  </si>
  <si>
    <r>
      <rPr>
        <sz val="11"/>
        <color theme="1"/>
        <rFont val="Times New Roman"/>
        <family val="1"/>
      </rPr>
      <t>Herman, William E. Inniss et Colin I. Mayfield. 1990.</t>
    </r>
    <r>
      <rPr>
        <i/>
        <sz val="11"/>
        <color theme="1"/>
        <rFont val="Times New Roman"/>
        <family val="1"/>
      </rPr>
      <t xml:space="preserve"> Impact of volatile aromatic hydrocarbons, alone and in combination, on growth of the freshwater alga </t>
    </r>
    <r>
      <rPr>
        <i/>
        <sz val="11"/>
        <color rgb="FF000000"/>
        <rFont val="Times New Roman"/>
        <family val="1"/>
      </rPr>
      <t>Selenastrum capricornutum.</t>
    </r>
    <r>
      <rPr>
        <sz val="11"/>
        <color rgb="FF000000"/>
        <rFont val="Times New Roman"/>
        <family val="1"/>
      </rPr>
      <t xml:space="preserve"> Aquatic Toxicology, Volume 18, Issue 2, pp. 87-102</t>
    </r>
    <r>
      <rPr>
        <sz val="11"/>
        <color theme="1"/>
        <rFont val="Calibri"/>
        <family val="2"/>
        <scheme val="minor"/>
      </rPr>
      <t/>
    </r>
  </si>
  <si>
    <r>
      <rPr>
        <sz val="11"/>
        <color theme="1"/>
        <rFont val="Times New Roman"/>
        <family val="1"/>
      </rPr>
      <t>Herman, William E. Inniss et Colin I. Mayfield. 1990.</t>
    </r>
    <r>
      <rPr>
        <i/>
        <sz val="11"/>
        <color theme="1"/>
        <rFont val="Times New Roman"/>
        <family val="1"/>
      </rPr>
      <t xml:space="preserve"> Impact of volatile aromatic hydrocarbons, alone and in combination, on growth of the freshwater alga </t>
    </r>
    <r>
      <rPr>
        <i/>
        <sz val="11"/>
        <color rgb="FF000000"/>
        <rFont val="Times New Roman"/>
        <family val="1"/>
      </rPr>
      <t>Selenastrum capricornutum.</t>
    </r>
    <r>
      <rPr>
        <sz val="11"/>
        <color rgb="FF000000"/>
        <rFont val="Times New Roman"/>
        <family val="1"/>
      </rPr>
      <t xml:space="preserve"> Aquatic Toxicology, Volume 18, Issue 2, pp. 87-103</t>
    </r>
    <r>
      <rPr>
        <sz val="11"/>
        <color theme="1"/>
        <rFont val="Calibri"/>
        <family val="2"/>
        <scheme val="minor"/>
      </rPr>
      <t/>
    </r>
  </si>
  <si>
    <r>
      <t xml:space="preserve">Ferrando, M. et Andreu-Moliner, E. (1992). </t>
    </r>
    <r>
      <rPr>
        <i/>
        <sz val="11"/>
        <color theme="1"/>
        <rFont val="Times New Roman"/>
        <family val="1"/>
      </rPr>
      <t xml:space="preserve">Acute toxicity of toluene, hexane, xylene, and benzene to the rotifers Brachionus calyciflorus and Brachionus plicatilis. </t>
    </r>
    <r>
      <rPr>
        <sz val="11"/>
        <color theme="1"/>
        <rFont val="Times New Roman"/>
        <family val="1"/>
      </rPr>
      <t>Bulletin of Environmental Contamination and Toxicology, 49(2).</t>
    </r>
  </si>
  <si>
    <r>
      <t>Ferrando, M. et Andreu-Moliner, E. (1992).</t>
    </r>
    <r>
      <rPr>
        <i/>
        <sz val="11"/>
        <color theme="1"/>
        <rFont val="Times New Roman"/>
        <family val="1"/>
      </rPr>
      <t xml:space="preserve"> Acute toxicity of toluene, hexane, xylene, and benzene to the rotifers Brachionus calyciflorus and Brachionus plicatilis. </t>
    </r>
    <r>
      <rPr>
        <sz val="11"/>
        <color theme="1"/>
        <rFont val="Times New Roman"/>
        <family val="1"/>
      </rPr>
      <t>Bulletin of Environmental Contamination and Toxicology, 49(2).</t>
    </r>
  </si>
  <si>
    <r>
      <t xml:space="preserve">Yoshitada Yoshioka et Youki Ose. 1993. </t>
    </r>
    <r>
      <rPr>
        <i/>
        <sz val="11"/>
        <rFont val="Times New Roman"/>
        <family val="1"/>
      </rPr>
      <t>A quantitative structure—activity relationship study and ecotoxicological risk quotient for the protection from chemical pollution.</t>
    </r>
    <r>
      <rPr>
        <sz val="11"/>
        <rFont val="Times New Roman"/>
        <family val="1"/>
      </rPr>
      <t xml:space="preserve"> Environmental Toxicology and Water Quality, Volume 8, Issue 1, pp. 87-101</t>
    </r>
  </si>
  <si>
    <r>
      <t>Geiger, Brooke et Call (1990).</t>
    </r>
    <r>
      <rPr>
        <i/>
        <sz val="11"/>
        <color theme="1"/>
        <rFont val="Times New Roman"/>
        <family val="1"/>
      </rPr>
      <t xml:space="preserve"> Acute toxicities of organic chemicals to fathead minnows (Pimephales promelas).</t>
    </r>
    <r>
      <rPr>
        <sz val="11"/>
        <color theme="1"/>
        <rFont val="Times New Roman"/>
        <family val="1"/>
      </rPr>
      <t xml:space="preserve"> Vol. V.</t>
    </r>
  </si>
  <si>
    <t xml:space="preserve">Kononen et Gorski. 1997                                                                                                                                                                         </t>
  </si>
  <si>
    <r>
      <t xml:space="preserve">LeBlanc. (1980). </t>
    </r>
    <r>
      <rPr>
        <i/>
        <sz val="12"/>
        <rFont val="Arial"/>
        <family val="2"/>
      </rPr>
      <t>Acute toxicity to priority pollutants to water flea (Daphnia magna)</t>
    </r>
    <r>
      <rPr>
        <sz val="12"/>
        <rFont val="Arial"/>
        <family val="2"/>
      </rPr>
      <t>. Bulletin to Environmental Contamination and Toxicology, 24, 684-691.</t>
    </r>
  </si>
  <si>
    <r>
      <t>Meyerhoff, R. D. (1975).</t>
    </r>
    <r>
      <rPr>
        <i/>
        <sz val="12"/>
        <rFont val="Arial"/>
        <family val="2"/>
      </rPr>
      <t xml:space="preserve"> Acute Toxicity of Benzene, a Component of Crude Oil, to Juvenile Striped Bass (Morone Saxatilis).</t>
    </r>
    <r>
      <rPr>
        <sz val="12"/>
        <rFont val="Arial"/>
        <family val="2"/>
      </rPr>
      <t xml:space="preserve"> Journal de l'Office des recherches sur les pêcheries du Canada, 32(10), 1864-1866.</t>
    </r>
  </si>
  <si>
    <r>
      <t>T. Neuparth, R. Capela, S. P. P. Pereira, S. M. Moreira, M. M. Santos et M. A. Reis-Henriques (2014)</t>
    </r>
    <r>
      <rPr>
        <i/>
        <sz val="12"/>
        <rFont val="Arial"/>
        <family val="2"/>
      </rPr>
      <t xml:space="preserve"> Toxicity Effects of Hazardous and Noxious Substances (HNS) to Marine Organisms: Acute and Chronic Toxicity of p Xylene to the Amphipod Gammarus locusta</t>
    </r>
    <r>
      <rPr>
        <sz val="12"/>
        <rFont val="Arial"/>
        <family val="2"/>
      </rPr>
      <t xml:space="preserve">, Journal of Toxicology and Environmental Health, Part A, 77:20,1210-1221, DOI:10.1080/15287394.2014.921867
</t>
    </r>
  </si>
  <si>
    <r>
      <t>Pagano, G., Cipollaro, M., Corsale, G., Esposito, A., Giodano, G.G., Ragucci, E. et Trieff, N.M. (1988)</t>
    </r>
    <r>
      <rPr>
        <i/>
        <sz val="12"/>
        <rFont val="Arial"/>
        <family val="2"/>
      </rPr>
      <t xml:space="preserve"> Comparative Toxicities of Benzene, Chlorobenzene, and Dichlorobenzenes to Sea Urchin Embryos and Sperm</t>
    </r>
    <r>
      <rPr>
        <sz val="12"/>
        <rFont val="Arial"/>
        <family val="2"/>
      </rPr>
      <t>. Bull. Environ. Contain. Toxicol. 40:481-488.</t>
    </r>
  </si>
  <si>
    <r>
      <t>Pearson, J., Glennon, J., Barkley, J. et Highfill, J. (1979).</t>
    </r>
    <r>
      <rPr>
        <i/>
        <sz val="12"/>
        <rFont val="Arial"/>
        <family val="2"/>
      </rPr>
      <t xml:space="preserve"> An Approach to the Toxicological Evaluation of a Complex Industrial Wastewater.</t>
    </r>
    <r>
      <rPr>
        <sz val="12"/>
        <rFont val="Arial"/>
        <family val="2"/>
      </rPr>
      <t xml:space="preserve"> Aquatic Toxicology: Proceedings of the Second Annual Symposium on Aquatic Toxicology.</t>
    </r>
  </si>
  <si>
    <r>
      <t>Pickering, Q.H. et Henderson, C. 1966.</t>
    </r>
    <r>
      <rPr>
        <i/>
        <sz val="12"/>
        <rFont val="Arial"/>
        <family val="2"/>
      </rPr>
      <t xml:space="preserve"> Acute Toxicity of Some Important Petrochemicals to Fish</t>
    </r>
    <r>
      <rPr>
        <sz val="12"/>
        <rFont val="Arial"/>
        <family val="2"/>
      </rPr>
      <t>. Water Pollution Control Federation. Vol. 38, No. 9. pp. 1419-1429</t>
    </r>
  </si>
  <si>
    <r>
      <t xml:space="preserve">Rice &amp; Thomas. 1989. </t>
    </r>
    <r>
      <rPr>
        <i/>
        <sz val="12"/>
        <color theme="1"/>
        <rFont val="Arial"/>
        <family val="2"/>
      </rPr>
      <t>EFFECT OF PRE-TREATMENT EXPOSURES OF TOLUENE OR NAPHTHALENE ON THE TOLERANCE OF PINK SALMON (ONCORHYNCHUS GORBUSCHA) AND KELP SHRIMP (EUALIS SUCKLEYI)</t>
    </r>
    <r>
      <rPr>
        <sz val="12"/>
        <color theme="1"/>
        <rFont val="Arial"/>
        <family val="2"/>
      </rPr>
      <t>. Cmp. Biochem. Physiol Vol 94C. No. 1, pp. 289-293</t>
    </r>
  </si>
  <si>
    <r>
      <t xml:space="preserve">Thomas, R.E. et S.D. Rice. 1979. </t>
    </r>
    <r>
      <rPr>
        <i/>
        <sz val="12"/>
        <rFont val="Arial"/>
        <family val="2"/>
      </rPr>
      <t>The effect of exposure temperatures on oxygen consumption and opercular breathing rates of pink salmon fry to toluene, naphthalene, and water-soluble fractions of Cook Inlet crude oil and no. 2 fuel oil.</t>
    </r>
    <r>
      <rPr>
        <sz val="12"/>
        <rFont val="Arial"/>
        <family val="2"/>
      </rPr>
      <t xml:space="preserve"> Dans la partie 1, pages 39 à 52 de Marine Pollution : Réponses fonctionnelles. Academic Press, New York, ISBN : 9780127182605. https://doi.org/10.1016/B978-0-12-718260-5.50007-4 </t>
    </r>
  </si>
  <si>
    <r>
      <t>Walsh, D.F., Armstrong, J.G., Bartley, T.R., Salman, H.A.et Frank, P.A. (1977).</t>
    </r>
    <r>
      <rPr>
        <i/>
        <sz val="12"/>
        <rFont val="Arial"/>
        <family val="2"/>
      </rPr>
      <t xml:space="preserve"> Residues of Emulsified Xylene in Aquatic Weed Control and Their Impact on Rainbow Trout, Salmo gairdneri.</t>
    </r>
    <r>
      <rPr>
        <sz val="12"/>
        <rFont val="Arial"/>
        <family val="2"/>
      </rPr>
      <t xml:space="preserve"> Département de l'intérieur des États-Unis. </t>
    </r>
  </si>
  <si>
    <r>
      <t xml:space="preserve">Xu, J., Zheng, L., Yan, Z., Huang, Y., Feng, C., Li, L. et Ling, J. (2020). </t>
    </r>
    <r>
      <rPr>
        <i/>
        <sz val="12"/>
        <rFont val="Arial"/>
        <family val="2"/>
      </rPr>
      <t>Effective extrapolation models for ecotoxicity of benzene, toluene, ethylbenzene, and xylene (BTEX).</t>
    </r>
    <r>
      <rPr>
        <sz val="12"/>
        <rFont val="Arial"/>
        <family val="2"/>
      </rPr>
      <t xml:space="preserve"> Chemosphere. 240: 124906. </t>
    </r>
  </si>
  <si>
    <r>
      <t xml:space="preserve">Yoshitada Yoshioka et Youki Ose. 1993. </t>
    </r>
    <r>
      <rPr>
        <i/>
        <sz val="12"/>
        <rFont val="Arial"/>
        <family val="2"/>
      </rPr>
      <t>A quantitative structure—activity relationship study and ecotoxicological risk quotient for the protection from chemical pollution</t>
    </r>
    <r>
      <rPr>
        <sz val="12"/>
        <rFont val="Arial"/>
        <family val="2"/>
      </rPr>
      <t>. Environmental Toxicology and Water Quality, Volume 8, Issue 1, pp. 87-101</t>
    </r>
  </si>
  <si>
    <r>
      <t xml:space="preserve">Ichrak Khaled, Issam Saidi, Hanene Ferjani, Raja Ben Ahmed, Abdulkarem Alrezaki, Fatma Guesmi, Hafsia Bouzenna, Abdel Halim Harrath. 2022. </t>
    </r>
    <r>
      <rPr>
        <i/>
        <sz val="12"/>
        <color theme="1"/>
        <rFont val="Arial"/>
        <family val="2"/>
      </rPr>
      <t>BTEX induces histopathological alterations, oxidative stress response and DNA damage in the testis of the freshwater leech Erpobdella johanssoni (Johansson, 1927)</t>
    </r>
    <r>
      <rPr>
        <sz val="12"/>
        <color theme="1"/>
        <rFont val="Arial"/>
        <family val="2"/>
      </rPr>
      <t>. Journal of King Saud University - Science,
Volume 34, Issue 6,</t>
    </r>
  </si>
  <si>
    <r>
      <t xml:space="preserve">Wu et al. 2022. </t>
    </r>
    <r>
      <rPr>
        <i/>
        <sz val="12"/>
        <color theme="1"/>
        <rFont val="Arial"/>
        <family val="2"/>
      </rPr>
      <t>Evaluating Phenotypic and Transcriptomic Responses Induced by Low-Level VOCs in Zebrafish: Benzene as an Example</t>
    </r>
    <r>
      <rPr>
        <sz val="12"/>
        <color theme="1"/>
        <rFont val="Arial"/>
        <family val="2"/>
      </rPr>
      <t xml:space="preserve">. https://doi.org/10.3390/toxics10070351 </t>
    </r>
  </si>
  <si>
    <r>
      <t>Chatterjee et al. 2022.</t>
    </r>
    <r>
      <rPr>
        <i/>
        <sz val="12"/>
        <color theme="1"/>
        <rFont val="Arial"/>
        <family val="2"/>
      </rPr>
      <t xml:space="preserve"> Mixture and individual effects of benzene, toluene, and formaldehyde in zebrafish (Danio rerio) development: Metabolomics, epigenetics, and behavioral approaches.</t>
    </r>
    <r>
      <rPr>
        <sz val="12"/>
        <color theme="1"/>
        <rFont val="Arial"/>
        <family val="2"/>
      </rPr>
      <t xml:space="preserve"> https://doi.org/10.1016/j.etap.2022.104031 </t>
    </r>
  </si>
  <si>
    <r>
      <t xml:space="preserve">Sayed et al. 2023. </t>
    </r>
    <r>
      <rPr>
        <i/>
        <sz val="12"/>
        <color rgb="FF000000"/>
        <rFont val="Arial"/>
        <family val="2"/>
      </rPr>
      <t>Oxidative Stress and Immunopathological Alterations of Clarias gariepinus Exposed to Monocyclic Aromatic Hydrocarbons (BTX).</t>
    </r>
    <r>
      <rPr>
        <sz val="12"/>
        <color rgb="FF000000"/>
        <rFont val="Arial"/>
        <family val="2"/>
      </rPr>
      <t xml:space="preserve"> https://doi.org/10.1007/s11270-023-06343-3</t>
    </r>
  </si>
  <si>
    <t>Inacceptable (liste non exhaustive - voir onglet « inacceptable »)</t>
  </si>
  <si>
    <t>Sélectionné pour une DSE à la toxicité aiguë?</t>
  </si>
  <si>
    <r>
      <t xml:space="preserve">Abernethy, S., Bobra, A., Shiu, W., Wells, P. et Mackay, D. (1986). </t>
    </r>
    <r>
      <rPr>
        <i/>
        <sz val="11"/>
        <color theme="1"/>
        <rFont val="Times New Roman"/>
        <family val="1"/>
      </rPr>
      <t xml:space="preserve">Acute lethal toxicity of hydrocarbons and chlorinated hydrocarbons to two planktonic crustaceans: The key role of organism-water partitioning. </t>
    </r>
    <r>
      <rPr>
        <sz val="11"/>
        <color theme="1"/>
        <rFont val="Times New Roman"/>
        <family val="1"/>
      </rPr>
      <t>Aquatic Toxicology, 8(3), pp. 163- 174.</t>
    </r>
  </si>
  <si>
    <r>
      <t>Abernethy, S., Bobra, A., Shiu, W., Wells, P. et Mackay, D. (1986).</t>
    </r>
    <r>
      <rPr>
        <i/>
        <sz val="11"/>
        <color theme="1"/>
        <rFont val="Times New Roman"/>
        <family val="1"/>
      </rPr>
      <t xml:space="preserve"> Acute lethal toxicity of hydrocarbons and chlorinated hydrocarbons to two planktonic crustaceans: The key role of organism-water partitioning</t>
    </r>
    <r>
      <rPr>
        <sz val="11"/>
        <color theme="1"/>
        <rFont val="Times New Roman"/>
        <family val="1"/>
      </rPr>
      <t>. Aquatic Toxicology, 8(3), pp. 163- 174.</t>
    </r>
  </si>
  <si>
    <t>Conforme aux lignes directrices de l'OCDE, prise en compte de la volatilité, essais sur les algues modifiés de manière à effectuer un échantillonnage sans ouvrir le récipient, utilisation de récipients fermés, semi-statiques, concentrations mesurées au début et à la fin de l’essai, ainsi qu'au moment du renouvellement, points finaux déterminés à l'aide des concentrations mesurées qui ont été maintenues à 10 % près de la valeur de référence de l'essai.</t>
  </si>
  <si>
    <r>
      <t xml:space="preserve">Slooff, W. (1983). </t>
    </r>
    <r>
      <rPr>
        <i/>
        <sz val="11"/>
        <color theme="1"/>
        <rFont val="Times New Roman"/>
        <family val="1"/>
      </rPr>
      <t>Benthic macroinvertebrates and water quality assessment: some toxicological considerations</t>
    </r>
    <r>
      <rPr>
        <sz val="11"/>
        <color theme="1"/>
        <rFont val="Times New Roman"/>
        <family val="1"/>
      </rPr>
      <t xml:space="preserve">. </t>
    </r>
    <r>
      <rPr>
        <i/>
        <sz val="11"/>
        <color theme="1"/>
        <rFont val="Times New Roman"/>
        <family val="1"/>
      </rPr>
      <t>Aquatic Toxicology, 4,</t>
    </r>
    <r>
      <rPr>
        <sz val="11"/>
        <color theme="1"/>
        <rFont val="Times New Roman"/>
        <family val="1"/>
      </rPr>
      <t xml:space="preserve"> pp. 73- 82.</t>
    </r>
  </si>
  <si>
    <t xml:space="preserve">Les informations fournies sur la conception et les résultats des essais sont insuffisantes. N’applique pas la méthode standard, n’indique ni les témoins ni la mortalité de ceux-ci, n’indique pas le nombre et les concentrations des expositions, reposent sur les concentrations nominales et n’indique pas si les concentrations ont été maintenues ni si le récipient était scellé. </t>
  </si>
  <si>
    <r>
      <t>Slooff, W. (1983).</t>
    </r>
    <r>
      <rPr>
        <i/>
        <sz val="11"/>
        <color theme="1"/>
        <rFont val="Times New Roman"/>
        <family val="1"/>
      </rPr>
      <t xml:space="preserve"> Benthic macroinvertebrates and water quality assessment: some toxicological considerations</t>
    </r>
    <r>
      <rPr>
        <sz val="11"/>
        <color theme="1"/>
        <rFont val="Times New Roman"/>
        <family val="1"/>
      </rPr>
      <t xml:space="preserve">. </t>
    </r>
    <r>
      <rPr>
        <i/>
        <sz val="11"/>
        <color theme="1"/>
        <rFont val="Times New Roman"/>
        <family val="1"/>
      </rPr>
      <t>Aquatic Toxicology, 4,</t>
    </r>
    <r>
      <rPr>
        <sz val="11"/>
        <color theme="1"/>
        <rFont val="Times New Roman"/>
        <family val="1"/>
      </rPr>
      <t xml:space="preserve"> pp. 73- 82.</t>
    </r>
  </si>
  <si>
    <r>
      <t xml:space="preserve">Slooff, W. (1983). </t>
    </r>
    <r>
      <rPr>
        <i/>
        <sz val="11"/>
        <color theme="1"/>
        <rFont val="Times New Roman"/>
        <family val="1"/>
      </rPr>
      <t>Benthic macroinvertebrates and water quality assessment: some toxicological considerations.</t>
    </r>
    <r>
      <rPr>
        <sz val="11"/>
        <color theme="1"/>
        <rFont val="Times New Roman"/>
        <family val="1"/>
      </rPr>
      <t xml:space="preserve"> </t>
    </r>
    <r>
      <rPr>
        <i/>
        <sz val="11"/>
        <color theme="1"/>
        <rFont val="Times New Roman"/>
        <family val="1"/>
      </rPr>
      <t>Aquatic Toxicology, 4,</t>
    </r>
    <r>
      <rPr>
        <sz val="11"/>
        <color theme="1"/>
        <rFont val="Times New Roman"/>
        <family val="1"/>
      </rPr>
      <t xml:space="preserve"> pp. 73- 82.</t>
    </r>
  </si>
  <si>
    <r>
      <t xml:space="preserve">Erben &amp; Pisl (1993). </t>
    </r>
    <r>
      <rPr>
        <i/>
        <sz val="11"/>
        <color theme="1"/>
        <rFont val="Times New Roman"/>
        <family val="1"/>
      </rPr>
      <t>Acute Toxicity for some Evaporating Aromatic Hydrocarbonsfor Freshwater Snails and Crustaceans</t>
    </r>
    <r>
      <rPr>
        <sz val="11"/>
        <color theme="1"/>
        <rFont val="Times New Roman"/>
        <family val="1"/>
      </rPr>
      <t>.</t>
    </r>
    <r>
      <rPr>
        <i/>
        <sz val="11"/>
        <color theme="1"/>
        <rFont val="Times New Roman"/>
        <family val="1"/>
      </rPr>
      <t xml:space="preserve"> Int. Revue ges. Hydrobiol., vol. 78</t>
    </r>
    <r>
      <rPr>
        <sz val="11"/>
        <color theme="1"/>
        <rFont val="Times New Roman"/>
        <family val="1"/>
      </rPr>
      <t>, pp.161-167.</t>
    </r>
  </si>
  <si>
    <r>
      <t xml:space="preserve">Erben et Pisl (1993). </t>
    </r>
    <r>
      <rPr>
        <i/>
        <sz val="11"/>
        <color theme="1"/>
        <rFont val="Times New Roman"/>
        <family val="1"/>
      </rPr>
      <t>Acute Toxicity for some Evaporating Aromatic Hydrocarbonsfor Freshwater Snails and Crustaceans</t>
    </r>
    <r>
      <rPr>
        <sz val="11"/>
        <color theme="1"/>
        <rFont val="Times New Roman"/>
        <family val="1"/>
      </rPr>
      <t>.</t>
    </r>
    <r>
      <rPr>
        <i/>
        <sz val="11"/>
        <color theme="1"/>
        <rFont val="Times New Roman"/>
        <family val="1"/>
      </rPr>
      <t xml:space="preserve"> Int. Revue ges. Hydrobiol., vol. 78</t>
    </r>
    <r>
      <rPr>
        <sz val="11"/>
        <color theme="1"/>
        <rFont val="Times New Roman"/>
        <family val="1"/>
      </rPr>
      <t>, pp.161-167.</t>
    </r>
  </si>
  <si>
    <t>Black, J.A., Birge, W.J., McDonnell, W.E., Westerman, A.G., Ramey, B.A. et Bruser, D.M. (1982). The aquatic toxicity of organic compounds to embryo-larval stages of fish and amphibians. University of Kentucky Water Resources Research Institute, report no. 133.</t>
  </si>
  <si>
    <r>
      <t>Hodson, P.V., Dixon, D.G., &amp; Kaiser, K.L.E. (1984).</t>
    </r>
    <r>
      <rPr>
        <i/>
        <sz val="11"/>
        <color theme="1"/>
        <rFont val="Times New Roman"/>
        <family val="1"/>
      </rPr>
      <t xml:space="preserve"> Measurement of median lethal dose as a rapid indication of contaminant toxicity to fish</t>
    </r>
    <r>
      <rPr>
        <sz val="11"/>
        <color theme="1"/>
        <rFont val="Times New Roman"/>
        <family val="1"/>
      </rPr>
      <t>. Environmental Toxicology and Chemistry, 3, pp. 243-254.</t>
    </r>
  </si>
  <si>
    <r>
      <t>Yoshioka, Y. et Ose, Y. (1993).</t>
    </r>
    <r>
      <rPr>
        <i/>
        <sz val="11"/>
        <color theme="1"/>
        <rFont val="Times New Roman"/>
        <family val="1"/>
      </rPr>
      <t xml:space="preserve"> A quantitative structure-activity relationship study and ecotoxicological risk quotient for the protection from chemical pollution</t>
    </r>
    <r>
      <rPr>
        <sz val="11"/>
        <color theme="1"/>
        <rFont val="Times New Roman"/>
        <family val="1"/>
      </rPr>
      <t xml:space="preserve">. </t>
    </r>
    <r>
      <rPr>
        <i/>
        <sz val="11"/>
        <color theme="1"/>
        <rFont val="Times New Roman"/>
        <family val="1"/>
      </rPr>
      <t>Environmental Toxicology and Water Quality, 8</t>
    </r>
    <r>
      <rPr>
        <sz val="11"/>
        <color theme="1"/>
        <rFont val="Times New Roman"/>
        <family val="1"/>
      </rPr>
      <t>(1), pp. 87-101.</t>
    </r>
  </si>
  <si>
    <r>
      <t>Tatem, H., Cox, B. et Anderson, J. (1978).</t>
    </r>
    <r>
      <rPr>
        <i/>
        <sz val="11"/>
        <color theme="1"/>
        <rFont val="Times New Roman"/>
        <family val="1"/>
      </rPr>
      <t xml:space="preserve"> The toxicity of oils and petroleum hydrocarbons to estuarine crustaceans</t>
    </r>
    <r>
      <rPr>
        <sz val="11"/>
        <color theme="1"/>
        <rFont val="Times New Roman"/>
        <family val="1"/>
      </rPr>
      <t>. Estuarine and Coastal Marine Science, 6(4), pp. 365-373.</t>
    </r>
  </si>
  <si>
    <r>
      <t xml:space="preserve">Tatem, H., Cox, B. et Anderson, J. (1978). </t>
    </r>
    <r>
      <rPr>
        <i/>
        <sz val="11"/>
        <color theme="1"/>
        <rFont val="Times New Roman"/>
        <family val="1"/>
      </rPr>
      <t>The toxicity of oils and petroleum hydrocarbons to estuarine crustaceans</t>
    </r>
    <r>
      <rPr>
        <sz val="11"/>
        <color theme="1"/>
        <rFont val="Times New Roman"/>
        <family val="1"/>
      </rPr>
      <t>. Estuarine and Coastal Marine Science, 6(4), pp. 365-373.</t>
    </r>
  </si>
  <si>
    <r>
      <t>DeGrave, G.M., Elder, R.G., Woods, D.C. et Bergman, H.L. (1982).</t>
    </r>
    <r>
      <rPr>
        <i/>
        <sz val="11"/>
        <color theme="1"/>
        <rFont val="Times New Roman"/>
        <family val="1"/>
      </rPr>
      <t xml:space="preserve"> Effects of naphthalene and benzene on fathead minnows and rainbow trout</t>
    </r>
    <r>
      <rPr>
        <sz val="11"/>
        <color theme="1"/>
        <rFont val="Times New Roman"/>
        <family val="1"/>
      </rPr>
      <t xml:space="preserve">. </t>
    </r>
    <r>
      <rPr>
        <i/>
        <sz val="11"/>
        <color theme="1"/>
        <rFont val="Times New Roman"/>
        <family val="1"/>
      </rPr>
      <t>Archives of Environmental Contamination and Toxicology, 11,</t>
    </r>
    <r>
      <rPr>
        <sz val="11"/>
        <color theme="1"/>
        <rFont val="Times New Roman"/>
        <family val="1"/>
      </rPr>
      <t xml:space="preserve"> pp. 487-490.</t>
    </r>
  </si>
  <si>
    <r>
      <t xml:space="preserve">Könemann, H. (1981). </t>
    </r>
    <r>
      <rPr>
        <i/>
        <sz val="11"/>
        <color theme="1"/>
        <rFont val="Times New Roman"/>
        <family val="1"/>
      </rPr>
      <t xml:space="preserve">Quantitative structure-activity relationships in fish toxicity studies Part 1: Relationship for 50 industrial pollutants. </t>
    </r>
    <r>
      <rPr>
        <sz val="11"/>
        <color theme="1"/>
        <rFont val="Times New Roman"/>
        <family val="1"/>
      </rPr>
      <t>Toxicology, 19(3), pp. 209-221.</t>
    </r>
  </si>
  <si>
    <r>
      <t xml:space="preserve">Geyer, H., Scheunert, I. et Korte, F. (1985). </t>
    </r>
    <r>
      <rPr>
        <i/>
        <sz val="11"/>
        <color theme="1"/>
        <rFont val="Times New Roman"/>
        <family val="1"/>
      </rPr>
      <t>The effects of organic environmental chemicals on the growth of the alga : A contribution to environmental biology</t>
    </r>
    <r>
      <rPr>
        <sz val="11"/>
        <color theme="1"/>
        <rFont val="Times New Roman"/>
        <family val="1"/>
      </rPr>
      <t xml:space="preserve">. Chemosphere, 14(9), pp. 1355-1369. </t>
    </r>
  </si>
  <si>
    <t>Rose, R. M., Warne, M. S. et Lim, R. P. (1998). Quantitative StructureActivity Relationships and Volume Fraction Analysis for Nonpolar Narcotic Chemicals to the Australian Cladoceran Ceriodaphnia cf. dubia. Archives of Environmental Contamination and Toxicology, 34(3), pp. 248-252.</t>
  </si>
  <si>
    <r>
      <t xml:space="preserve">Galassi, S., Mingazzini, M., Vigano, L., Cesareo, D. et Tosato, M.L. (1988). </t>
    </r>
    <r>
      <rPr>
        <i/>
        <sz val="11"/>
        <color theme="1"/>
        <rFont val="Times New Roman"/>
        <family val="1"/>
      </rPr>
      <t>Approaches to modelling toxic responses of aquatic organisms to aromatic hydrocarbons</t>
    </r>
    <r>
      <rPr>
        <sz val="11"/>
        <color theme="1"/>
        <rFont val="Times New Roman"/>
        <family val="1"/>
      </rPr>
      <t xml:space="preserve">. </t>
    </r>
    <r>
      <rPr>
        <i/>
        <sz val="11"/>
        <color theme="1"/>
        <rFont val="Times New Roman"/>
        <family val="1"/>
      </rPr>
      <t>Ecotoxicology and Environmental Safety, 16</t>
    </r>
    <r>
      <rPr>
        <sz val="11"/>
        <color theme="1"/>
        <rFont val="Times New Roman"/>
        <family val="1"/>
      </rPr>
      <t>(2), pp. 158-169.</t>
    </r>
  </si>
  <si>
    <r>
      <t>Trucco, R., Engelhardt, F. et Stacey, B. (1983).</t>
    </r>
    <r>
      <rPr>
        <i/>
        <sz val="11"/>
        <rFont val="Times New Roman"/>
        <family val="1"/>
      </rPr>
      <t xml:space="preserve"> Toxicity, accumulation and clearance of aromatic hydrocarbons in Daphnia pulex</t>
    </r>
    <r>
      <rPr>
        <sz val="11"/>
        <rFont val="Times New Roman"/>
        <family val="1"/>
      </rPr>
      <t>. Environmental Pollution Series A, Ecological and Biological, 31(3), pp. 191-202.</t>
    </r>
  </si>
  <si>
    <r>
      <t xml:space="preserve">Marzio, W. D. et Saenz, M. E. (2006). </t>
    </r>
    <r>
      <rPr>
        <i/>
        <sz val="11"/>
        <color theme="1"/>
        <rFont val="Times New Roman"/>
        <family val="1"/>
      </rPr>
      <t>QSARs for aromatic hydrocarbons at several trophic levels</t>
    </r>
    <r>
      <rPr>
        <sz val="11"/>
        <color theme="1"/>
        <rFont val="Times New Roman"/>
        <family val="1"/>
      </rPr>
      <t>. Environmental Toxicology, 21(2), pp. 118-124.</t>
    </r>
  </si>
  <si>
    <r>
      <t>Marzio, W. D. et Saenz, M. E. (2006).</t>
    </r>
    <r>
      <rPr>
        <i/>
        <sz val="11"/>
        <color theme="1"/>
        <rFont val="Times New Roman"/>
        <family val="1"/>
      </rPr>
      <t xml:space="preserve"> QSARs for aromatic hydrocarbons at several trophic levels.</t>
    </r>
    <r>
      <rPr>
        <sz val="11"/>
        <color theme="1"/>
        <rFont val="Times New Roman"/>
        <family val="1"/>
      </rPr>
      <t xml:space="preserve"> Environmental Toxicology, 21(2), pp. 118-124.</t>
    </r>
  </si>
  <si>
    <r>
      <t xml:space="preserve">Marchini, S., Tosato, M.L., Norberg-King, T.J., Hammermeister, D.E. et Hoglund, M.D. (1992). </t>
    </r>
    <r>
      <rPr>
        <i/>
        <sz val="11"/>
        <color theme="1"/>
        <rFont val="Times New Roman"/>
        <family val="1"/>
      </rPr>
      <t>Lethal and sublethal toxicity of benzene derivatives to the fathead minnow, using a short-term test</t>
    </r>
    <r>
      <rPr>
        <sz val="11"/>
        <color theme="1"/>
        <rFont val="Times New Roman"/>
        <family val="1"/>
      </rPr>
      <t xml:space="preserve">. </t>
    </r>
    <r>
      <rPr>
        <i/>
        <sz val="11"/>
        <color theme="1"/>
        <rFont val="Times New Roman"/>
        <family val="1"/>
      </rPr>
      <t xml:space="preserve">Environmental Toxicology and Chemistry, 11, </t>
    </r>
    <r>
      <rPr>
        <sz val="11"/>
        <color theme="1"/>
        <rFont val="Times New Roman"/>
        <family val="1"/>
      </rPr>
      <t xml:space="preserve">pp. 187-195. </t>
    </r>
  </si>
  <si>
    <r>
      <t xml:space="preserve">Tsai, K. et Chen, C. (2007). </t>
    </r>
    <r>
      <rPr>
        <i/>
        <sz val="11"/>
        <color theme="1"/>
        <rFont val="Times New Roman"/>
        <family val="1"/>
      </rPr>
      <t>An Algal Toxicity Database Of Organic Toxicants Derived By A Closed System Technique</t>
    </r>
    <r>
      <rPr>
        <sz val="11"/>
        <color theme="1"/>
        <rFont val="Times New Roman"/>
        <family val="1"/>
      </rPr>
      <t>. Environmental Toxicology and Chemistry, preprint (2007), 1.</t>
    </r>
  </si>
  <si>
    <r>
      <t>Hsieh, S., Tsai, K. et Chen, C. (2006).</t>
    </r>
    <r>
      <rPr>
        <i/>
        <sz val="11"/>
        <color theme="1"/>
        <rFont val="Times New Roman"/>
        <family val="1"/>
      </rPr>
      <t xml:space="preserve"> The combined toxic effects of nonpolar narcotic chemicals to Pseudokirchneriella subcapitata</t>
    </r>
    <r>
      <rPr>
        <sz val="11"/>
        <color theme="1"/>
        <rFont val="Times New Roman"/>
        <family val="1"/>
      </rPr>
      <t>. Water Research, 40(10), pp. 1957-1964.</t>
    </r>
  </si>
  <si>
    <r>
      <t xml:space="preserve">Niederlehner, B., Cairns, J. et Smith, E. P. (1998). </t>
    </r>
    <r>
      <rPr>
        <i/>
        <sz val="11"/>
        <color theme="1"/>
        <rFont val="Times New Roman"/>
        <family val="1"/>
      </rPr>
      <t>Modeling Acute and Chronic Toxicity of Nonpolar Narcotic Chemicals and Mixtures to Ceriodaphnia dubia</t>
    </r>
    <r>
      <rPr>
        <sz val="11"/>
        <color theme="1"/>
        <rFont val="Times New Roman"/>
        <family val="1"/>
      </rPr>
      <t>. Ecotoxicology and Environmental Safety, 39(2), pp. 136-146.</t>
    </r>
  </si>
  <si>
    <r>
      <t>Marchini, S., Tosato, M.L., Norberg-King, T.J., Hammermeister, D.E. et Hoglund, M.D. (1992).</t>
    </r>
    <r>
      <rPr>
        <i/>
        <sz val="11"/>
        <color theme="1"/>
        <rFont val="Times New Roman"/>
        <family val="1"/>
      </rPr>
      <t xml:space="preserve"> Lethal and sublethal toxicity of benzene derivatives to the fathead minnow, using a short-term test.</t>
    </r>
    <r>
      <rPr>
        <sz val="11"/>
        <color theme="1"/>
        <rFont val="Times New Roman"/>
        <family val="1"/>
      </rPr>
      <t xml:space="preserve"> </t>
    </r>
    <r>
      <rPr>
        <i/>
        <sz val="11"/>
        <color theme="1"/>
        <rFont val="Times New Roman"/>
        <family val="1"/>
      </rPr>
      <t xml:space="preserve">Environmental Toxicology and Chemistry, 11, </t>
    </r>
    <r>
      <rPr>
        <sz val="11"/>
        <color theme="1"/>
        <rFont val="Times New Roman"/>
        <family val="1"/>
      </rPr>
      <t xml:space="preserve">pp. 187-195. </t>
    </r>
  </si>
  <si>
    <r>
      <t xml:space="preserve">Marchini, S., Tosato, M.L., Norberg-King, T.J., Hammermeister, D.E. et Hoglund, M.D. (1992). </t>
    </r>
    <r>
      <rPr>
        <i/>
        <sz val="11"/>
        <color theme="1"/>
        <rFont val="Times New Roman"/>
        <family val="1"/>
      </rPr>
      <t>Lethal and sublethal toxicity of benzene derivatives to the fathead minnow, using a short-term test.</t>
    </r>
    <r>
      <rPr>
        <sz val="11"/>
        <color theme="1"/>
        <rFont val="Times New Roman"/>
        <family val="1"/>
      </rPr>
      <t xml:space="preserve"> </t>
    </r>
    <r>
      <rPr>
        <i/>
        <sz val="11"/>
        <color theme="1"/>
        <rFont val="Times New Roman"/>
        <family val="1"/>
      </rPr>
      <t xml:space="preserve">Environmental Toxicology and Chemistry, 11, </t>
    </r>
    <r>
      <rPr>
        <sz val="11"/>
        <color theme="1"/>
        <rFont val="Times New Roman"/>
        <family val="1"/>
      </rPr>
      <t xml:space="preserve">pp. 187-195. </t>
    </r>
  </si>
  <si>
    <r>
      <t>Marchini, S., Tosato, M.L., Norberg-King, T.J., Hammermeister, D.E. et Hoglund, M.D. (1992).</t>
    </r>
    <r>
      <rPr>
        <i/>
        <sz val="11"/>
        <color theme="1"/>
        <rFont val="Times New Roman"/>
        <family val="1"/>
      </rPr>
      <t xml:space="preserve"> Lethal and sublethal toxicity of benzene derivatives to the fathead minnow, using a short-term test</t>
    </r>
    <r>
      <rPr>
        <sz val="11"/>
        <color theme="1"/>
        <rFont val="Times New Roman"/>
        <family val="1"/>
      </rPr>
      <t xml:space="preserve">. </t>
    </r>
    <r>
      <rPr>
        <i/>
        <sz val="11"/>
        <color theme="1"/>
        <rFont val="Times New Roman"/>
        <family val="1"/>
      </rPr>
      <t xml:space="preserve">Environmental Toxicology and Chemistry, 11, </t>
    </r>
    <r>
      <rPr>
        <sz val="11"/>
        <color theme="1"/>
        <rFont val="Times New Roman"/>
        <family val="1"/>
      </rPr>
      <t xml:space="preserve">pp. 187-195. </t>
    </r>
  </si>
  <si>
    <r>
      <t xml:space="preserve">Galassi, S., Mingazzini, M., Vigano, L., Cesareo, D. et Tosato, M.L. (1988). </t>
    </r>
    <r>
      <rPr>
        <i/>
        <sz val="11"/>
        <color theme="1"/>
        <rFont val="Times New Roman"/>
        <family val="1"/>
      </rPr>
      <t>Approaches to modelling toxic responses of aquatic organisms to aromatic hydrocarbons.</t>
    </r>
    <r>
      <rPr>
        <sz val="11"/>
        <color theme="1"/>
        <rFont val="Times New Roman"/>
        <family val="1"/>
      </rPr>
      <t xml:space="preserve"> </t>
    </r>
    <r>
      <rPr>
        <i/>
        <sz val="11"/>
        <color theme="1"/>
        <rFont val="Times New Roman"/>
        <family val="1"/>
      </rPr>
      <t>Ecotoxicology and Environmental Safety, 16</t>
    </r>
    <r>
      <rPr>
        <sz val="11"/>
        <color theme="1"/>
        <rFont val="Times New Roman"/>
        <family val="1"/>
      </rPr>
      <t>(2), pp. 158-169.</t>
    </r>
  </si>
  <si>
    <r>
      <rPr>
        <sz val="11"/>
        <color theme="1"/>
        <rFont val="Times New Roman"/>
        <family val="1"/>
      </rPr>
      <t>Herman, D.C., Inniss, W.E et Mayfield, C.I. (1990)</t>
    </r>
    <r>
      <rPr>
        <i/>
        <sz val="11"/>
        <color theme="1"/>
        <rFont val="Times New Roman"/>
        <family val="1"/>
      </rPr>
      <t>. Impact of volatile aromatic hydrocarbons, alone and in combination, on growth of the freshwater alga Selenastrum capricornutum</t>
    </r>
    <r>
      <rPr>
        <sz val="11"/>
        <color theme="1"/>
        <rFont val="Times New Roman"/>
        <family val="1"/>
      </rPr>
      <t xml:space="preserve">, </t>
    </r>
    <r>
      <rPr>
        <i/>
        <sz val="11"/>
        <color rgb="FF000000"/>
        <rFont val="Times New Roman"/>
        <family val="1"/>
      </rPr>
      <t>Aquatic Toxicology,18</t>
    </r>
    <r>
      <rPr>
        <sz val="11"/>
        <color rgb="FF000000"/>
        <rFont val="Times New Roman"/>
        <family val="1"/>
      </rPr>
      <t>(2), pp. 87-100.</t>
    </r>
  </si>
  <si>
    <r>
      <t>Marzio, W. D. et Saenz, M. E. (2006).</t>
    </r>
    <r>
      <rPr>
        <i/>
        <sz val="11"/>
        <rFont val="Times New Roman"/>
        <family val="1"/>
      </rPr>
      <t xml:space="preserve"> QSARs for aromatic hydrocarbons at several trophic levels</t>
    </r>
    <r>
      <rPr>
        <sz val="11"/>
        <rFont val="Times New Roman"/>
        <family val="1"/>
      </rPr>
      <t>. Environmental Toxicology, 21(2), pp. 118-124.</t>
    </r>
  </si>
  <si>
    <r>
      <t>Erben &amp; Pisl (1993).</t>
    </r>
    <r>
      <rPr>
        <i/>
        <sz val="11"/>
        <color theme="1"/>
        <rFont val="Times New Roman"/>
        <family val="1"/>
      </rPr>
      <t xml:space="preserve"> Acute Toxicity for some Evaporating Aromatic Hydrocarbonsfor Freshwater Snails and Crustaceans</t>
    </r>
    <r>
      <rPr>
        <sz val="11"/>
        <color theme="1"/>
        <rFont val="Times New Roman"/>
        <family val="1"/>
      </rPr>
      <t>.</t>
    </r>
    <r>
      <rPr>
        <i/>
        <sz val="11"/>
        <color theme="1"/>
        <rFont val="Times New Roman"/>
        <family val="1"/>
      </rPr>
      <t xml:space="preserve"> Int. Revue ges. Hydrobiol., vol. 78</t>
    </r>
    <r>
      <rPr>
        <sz val="11"/>
        <color theme="1"/>
        <rFont val="Times New Roman"/>
        <family val="1"/>
      </rPr>
      <t>, pp.161-167.</t>
    </r>
  </si>
  <si>
    <r>
      <rPr>
        <sz val="11"/>
        <color theme="1"/>
        <rFont val="Times New Roman"/>
        <family val="1"/>
      </rPr>
      <t xml:space="preserve">Slooff, W. (1983). </t>
    </r>
    <r>
      <rPr>
        <i/>
        <sz val="11"/>
        <color theme="1"/>
        <rFont val="Times New Roman"/>
        <family val="1"/>
      </rPr>
      <t>Benthic macroinvertebrates and water quality assessment: some toxicological considerations</t>
    </r>
    <r>
      <rPr>
        <sz val="11"/>
        <color theme="1"/>
        <rFont val="Times New Roman"/>
        <family val="1"/>
      </rPr>
      <t xml:space="preserve">. </t>
    </r>
    <r>
      <rPr>
        <i/>
        <sz val="11"/>
        <color rgb="FF000000"/>
        <rFont val="Times New Roman"/>
        <family val="1"/>
      </rPr>
      <t>Aquatic Toxicology, 4,</t>
    </r>
    <r>
      <rPr>
        <sz val="11"/>
        <color rgb="FF000000"/>
        <rFont val="Times New Roman"/>
        <family val="1"/>
      </rPr>
      <t xml:space="preserve"> pp. 73- 82.</t>
    </r>
  </si>
  <si>
    <r>
      <rPr>
        <sz val="11"/>
        <color theme="1"/>
        <rFont val="Times New Roman"/>
        <family val="1"/>
      </rPr>
      <t>Erben &amp; Pisl (1993).</t>
    </r>
    <r>
      <rPr>
        <i/>
        <sz val="11"/>
        <color theme="1"/>
        <rFont val="Times New Roman"/>
        <family val="1"/>
      </rPr>
      <t xml:space="preserve"> Acute Toxicity for some Evaporating Aromatic Hydrocarbonsfor Freshwater Snails and Crustaceans</t>
    </r>
    <r>
      <rPr>
        <sz val="11"/>
        <color theme="1"/>
        <rFont val="Times New Roman"/>
        <family val="1"/>
      </rPr>
      <t>.</t>
    </r>
    <r>
      <rPr>
        <i/>
        <sz val="11"/>
        <color rgb="FF000000"/>
        <rFont val="Times New Roman"/>
        <family val="1"/>
      </rPr>
      <t xml:space="preserve"> Int. Revue ges. Hydrobiol., vol. 78</t>
    </r>
    <r>
      <rPr>
        <sz val="11"/>
        <color rgb="FF000000"/>
        <rFont val="Times New Roman"/>
        <family val="1"/>
      </rPr>
      <t>, pp.161-167.</t>
    </r>
  </si>
  <si>
    <r>
      <t xml:space="preserve">Bridie', A., Wolff, C. et Winter, M. (1979). </t>
    </r>
    <r>
      <rPr>
        <i/>
        <sz val="11"/>
        <color theme="1"/>
        <rFont val="Times New Roman"/>
        <family val="1"/>
      </rPr>
      <t>The acute toxicity of some petrochemicals to goldfish</t>
    </r>
    <r>
      <rPr>
        <sz val="11"/>
        <color theme="1"/>
        <rFont val="Times New Roman"/>
        <family val="1"/>
      </rPr>
      <t xml:space="preserve">. Water Research, 13(7), pp. 623-626. </t>
    </r>
  </si>
  <si>
    <r>
      <t>Niederlehner, B., Cairns, J. et Smith, E. P. (1998).</t>
    </r>
    <r>
      <rPr>
        <i/>
        <sz val="11"/>
        <rFont val="Times New Roman"/>
        <family val="1"/>
      </rPr>
      <t xml:space="preserve"> Modeling Acute and Chronic Toxicity of Nonpolar Narcotic Chemicals and Mixtures to Ceriodaphnia dubia</t>
    </r>
    <r>
      <rPr>
        <sz val="11"/>
        <rFont val="Times New Roman"/>
        <family val="1"/>
      </rPr>
      <t>. Ecotoxicology and Environmental Safety, 39(2), pp. 136-146.</t>
    </r>
  </si>
  <si>
    <r>
      <t xml:space="preserve">Janssen, C. R. et Persoone, G. (1993). </t>
    </r>
    <r>
      <rPr>
        <i/>
        <sz val="11"/>
        <color theme="1"/>
        <rFont val="Times New Roman"/>
        <family val="1"/>
      </rPr>
      <t>Rapid toxicity screening tests for aquatic biota. 1. Methodology and experiments with Daphnia magna</t>
    </r>
    <r>
      <rPr>
        <sz val="11"/>
        <color theme="1"/>
        <rFont val="Times New Roman"/>
        <family val="1"/>
      </rPr>
      <t>.</t>
    </r>
    <r>
      <rPr>
        <i/>
        <sz val="11"/>
        <color theme="1"/>
        <rFont val="Times New Roman"/>
        <family val="1"/>
      </rPr>
      <t xml:space="preserve"> Environmental Toxicology and Chemistry. 12,</t>
    </r>
    <r>
      <rPr>
        <sz val="11"/>
        <color theme="1"/>
        <rFont val="Times New Roman"/>
        <family val="1"/>
      </rPr>
      <t xml:space="preserve"> pp. 711-717.   </t>
    </r>
  </si>
  <si>
    <r>
      <t xml:space="preserve">Zhao, He, et Wang. (1995). </t>
    </r>
    <r>
      <rPr>
        <i/>
        <sz val="11"/>
        <color theme="1"/>
        <rFont val="Times New Roman"/>
        <family val="1"/>
      </rPr>
      <t>Predicting toxicities of substituted aromatic hydrocarbons to fish by toxicities to Daphnia Magna or Photobacterium Phosphoreum</t>
    </r>
    <r>
      <rPr>
        <sz val="11"/>
        <color theme="1"/>
        <rFont val="Times New Roman"/>
        <family val="1"/>
      </rPr>
      <t>. Toxicology and Environmental Chemistry, vol. 51:1-4, no. 9: pp. 191-195</t>
    </r>
  </si>
  <si>
    <t>Hermens, J., Canton, H., Janssen, P. et Jong, R. D. (1984). Quantitative structure-activity relationships and toxicity studies of mixtures of chemicals with anaesthetic potency: Acute lethal and sublethal toxicity to Daphnia magna. Aquatic Toxicology, 5(2), pp. 143-154.</t>
  </si>
  <si>
    <r>
      <t>LeBlanc. (1980).</t>
    </r>
    <r>
      <rPr>
        <i/>
        <sz val="11"/>
        <color theme="1"/>
        <rFont val="Times New Roman"/>
        <family val="1"/>
      </rPr>
      <t xml:space="preserve"> Acute toxicity to priority pollutants to water flea (Daphnia magna). Bulletin to Environmental Contamination and Toxicology, 24</t>
    </r>
    <r>
      <rPr>
        <sz val="11"/>
        <color theme="1"/>
        <rFont val="Times New Roman"/>
        <family val="1"/>
      </rPr>
      <t>, pp. 684-691.</t>
    </r>
  </si>
  <si>
    <r>
      <t>LeBlanc. (1980).</t>
    </r>
    <r>
      <rPr>
        <i/>
        <sz val="11"/>
        <color theme="1"/>
        <rFont val="Times New Roman"/>
        <family val="1"/>
      </rPr>
      <t xml:space="preserve"> Acute toxicity to priority pollutants to water flea (Daphnia magna)</t>
    </r>
    <r>
      <rPr>
        <sz val="11"/>
        <color theme="1"/>
        <rFont val="Times New Roman"/>
        <family val="1"/>
      </rPr>
      <t xml:space="preserve">. </t>
    </r>
    <r>
      <rPr>
        <i/>
        <sz val="11"/>
        <color theme="1"/>
        <rFont val="Times New Roman"/>
        <family val="1"/>
      </rPr>
      <t xml:space="preserve">Bulletin to Environmental Contamination and Toxicology, 24, </t>
    </r>
    <r>
      <rPr>
        <sz val="11"/>
        <color theme="1"/>
        <rFont val="Times New Roman"/>
        <family val="1"/>
      </rPr>
      <t>pp. 684-691.</t>
    </r>
  </si>
  <si>
    <t>Black, J.A., Birge, W.J., McDonnell, W.E., Westerman, A.G., Ramey, B.A. et Bruser, D.M. (1982). The aquatic toxicity of organic compounds to embryo-larval stages of fish and amphibians. University of Kentucky Water Resources Research Institute, report No. 133.</t>
  </si>
  <si>
    <r>
      <t>Abernethy, S., Bobra, A., Shiu, W., Wells, P. et Mackay, D. (1986).</t>
    </r>
    <r>
      <rPr>
        <i/>
        <sz val="11"/>
        <color theme="1"/>
        <rFont val="Times New Roman"/>
        <family val="1"/>
      </rPr>
      <t xml:space="preserve"> Acute lethal toxicity of hydrocarbons and chlorinated hydrocarbons to two planktonic crustaceans: The key role of organism-water partitioning</t>
    </r>
    <r>
      <rPr>
        <sz val="11"/>
        <color theme="1"/>
        <rFont val="Times New Roman"/>
        <family val="1"/>
      </rPr>
      <t>. Aquatic Toxicology, 8(3), pp. 163-174.</t>
    </r>
  </si>
  <si>
    <r>
      <t xml:space="preserve">Brenniman, G., Hartung, R et Weber Jr., W. (1976). </t>
    </r>
    <r>
      <rPr>
        <i/>
        <sz val="11"/>
        <color theme="1"/>
        <rFont val="Times New Roman"/>
        <family val="1"/>
      </rPr>
      <t>A continuous flow bioassay method to evaluate the effects of outboard motor exhausts and selected aromatic toxicants on fish</t>
    </r>
    <r>
      <rPr>
        <sz val="11"/>
        <color theme="1"/>
        <rFont val="Times New Roman"/>
        <family val="1"/>
      </rPr>
      <t xml:space="preserve">. </t>
    </r>
    <r>
      <rPr>
        <i/>
        <sz val="11"/>
        <color theme="1"/>
        <rFont val="Times New Roman"/>
        <family val="1"/>
      </rPr>
      <t>Water Research, Vol. 10</t>
    </r>
    <r>
      <rPr>
        <sz val="11"/>
        <color theme="1"/>
        <rFont val="Times New Roman"/>
        <family val="1"/>
      </rPr>
      <t>: pp. 165-169</t>
    </r>
  </si>
  <si>
    <r>
      <t xml:space="preserve">Li, X., Zhou, Q., Luo, Y., Yang, G. et Zhou, T. (2013). </t>
    </r>
    <r>
      <rPr>
        <i/>
        <sz val="11"/>
        <color theme="1"/>
        <rFont val="Times New Roman"/>
        <family val="1"/>
      </rPr>
      <t>Joint action and lethal levels of toluene, ethylbenzene, and xylene on midge (Chironomus plumosus) larvae</t>
    </r>
    <r>
      <rPr>
        <sz val="11"/>
        <color theme="1"/>
        <rFont val="Times New Roman"/>
        <family val="1"/>
      </rPr>
      <t>. Environmental Science and Pollution Research, 20(2), pp. 957-966.</t>
    </r>
  </si>
  <si>
    <r>
      <t xml:space="preserve">Abernethy, S., Bobra, A., Shiu, W., Wells, P. et Mackay, D. (1986). </t>
    </r>
    <r>
      <rPr>
        <i/>
        <sz val="11"/>
        <color theme="1"/>
        <rFont val="Times New Roman"/>
        <family val="1"/>
      </rPr>
      <t>Acute lethal toxicity of hydrocarbons and chlorinated hydrocarbons to two planktonic crustaceans: The key role of organism-water partitioning</t>
    </r>
    <r>
      <rPr>
        <sz val="11"/>
        <color theme="1"/>
        <rFont val="Times New Roman"/>
        <family val="1"/>
      </rPr>
      <t>. Aquatic Toxicology, 8(3), pp. 163-174.</t>
    </r>
  </si>
  <si>
    <r>
      <t>Galassi, S., Mingazzini, M., Vigano, L., Cesareo, D. et Tosato, M.L. (1988).</t>
    </r>
    <r>
      <rPr>
        <i/>
        <sz val="11"/>
        <color theme="1"/>
        <rFont val="Times New Roman"/>
        <family val="1"/>
      </rPr>
      <t xml:space="preserve"> Approaches to modelling toxic responses of aquatic organisms to aromatic hydrocarbons</t>
    </r>
    <r>
      <rPr>
        <sz val="11"/>
        <color theme="1"/>
        <rFont val="Times New Roman"/>
        <family val="1"/>
      </rPr>
      <t xml:space="preserve">. </t>
    </r>
    <r>
      <rPr>
        <i/>
        <sz val="11"/>
        <color theme="1"/>
        <rFont val="Times New Roman"/>
        <family val="1"/>
      </rPr>
      <t>Ecotoxicology and Environmental Safety, 16</t>
    </r>
    <r>
      <rPr>
        <sz val="11"/>
        <color theme="1"/>
        <rFont val="Times New Roman"/>
        <family val="1"/>
      </rPr>
      <t>(2), pp. 158-169.</t>
    </r>
  </si>
  <si>
    <r>
      <t>Marzio, W. D. et Saenz, M. E. (2006)</t>
    </r>
    <r>
      <rPr>
        <i/>
        <sz val="11"/>
        <color theme="1"/>
        <rFont val="Times New Roman"/>
        <family val="1"/>
      </rPr>
      <t>. QSARs for aromatic hydrocarbons at several trophic levels.</t>
    </r>
    <r>
      <rPr>
        <sz val="11"/>
        <color theme="1"/>
        <rFont val="Times New Roman"/>
        <family val="1"/>
      </rPr>
      <t xml:space="preserve"> Environmental Toxicology, 21(2), pp. 118-124.</t>
    </r>
  </si>
  <si>
    <t>Moles, S. Bates, S.D. Rice, S. Korn. 1981. Reduced Growth of Coho Salmon Fry Exposed to Two Petroleum Components, Toluene and Naphthalene, in Fresh Water. Transactions of the American Fisheries Society. 110: pp. 430-436.</t>
  </si>
  <si>
    <r>
      <t xml:space="preserve">Devlin, E. W., Brammer, J. D. et Puyear, R. L. (1982). </t>
    </r>
    <r>
      <rPr>
        <i/>
        <sz val="11"/>
        <color theme="1"/>
        <rFont val="Times New Roman"/>
        <family val="1"/>
      </rPr>
      <t>Acute toxicity of toluene to three age groups of fathead minnows (Pimephales promelas)</t>
    </r>
    <r>
      <rPr>
        <sz val="11"/>
        <color theme="1"/>
        <rFont val="Times New Roman"/>
        <family val="1"/>
      </rPr>
      <t>. Bulletin of Environmental Contamination and Toxicology, 29(1), pp. 12-17.</t>
    </r>
  </si>
  <si>
    <r>
      <t xml:space="preserve">Kuhn et Pattard. 1990. </t>
    </r>
    <r>
      <rPr>
        <i/>
        <sz val="11"/>
        <color theme="1"/>
        <rFont val="Times New Roman"/>
        <family val="1"/>
      </rPr>
      <t>Results of the harmful effects of water pollutants to green algae (Scenedesmus subspicatus) in the cell multiplication inhibition test</t>
    </r>
    <r>
      <rPr>
        <sz val="11"/>
        <color theme="1"/>
        <rFont val="Times New Roman"/>
        <family val="1"/>
      </rPr>
      <t>. Water Research Volume 24, Issue 1, pp. 31-38</t>
    </r>
  </si>
  <si>
    <r>
      <t>Hsieh, S., Tsai, K. et Chen, C. (2006). The combined toxic effects of nonpolar narcotic chemicals to Pseudokirchneriella subcapitata</t>
    </r>
    <r>
      <rPr>
        <i/>
        <sz val="11"/>
        <color theme="1"/>
        <rFont val="Times New Roman"/>
        <family val="1"/>
      </rPr>
      <t>.</t>
    </r>
    <r>
      <rPr>
        <sz val="11"/>
        <color theme="1"/>
        <rFont val="Times New Roman"/>
        <family val="1"/>
      </rPr>
      <t xml:space="preserve"> Water Research, 40(10), pp. 1957-1964.</t>
    </r>
  </si>
  <si>
    <r>
      <t xml:space="preserve">Moles, S. Bates, S.D. Rice, S. Korn. 1981. </t>
    </r>
    <r>
      <rPr>
        <i/>
        <sz val="11"/>
        <rFont val="Times New Roman"/>
        <family val="1"/>
      </rPr>
      <t>Reduced Growth of Coho Salmon Fry Exposed to Two Petroleum Components, Toluene and Naphthalene, in Fresh Water</t>
    </r>
    <r>
      <rPr>
        <sz val="11"/>
        <rFont val="Times New Roman"/>
        <family val="1"/>
      </rPr>
      <t>. Transactions of the American Fisheries Society. 110: pp. 430-436.</t>
    </r>
  </si>
  <si>
    <r>
      <rPr>
        <sz val="11"/>
        <color theme="1"/>
        <rFont val="Times New Roman"/>
        <family val="1"/>
      </rPr>
      <t>Herman, D.C., Inniss, W.E et Mayfield, C.I. (1990).</t>
    </r>
    <r>
      <rPr>
        <i/>
        <sz val="11"/>
        <color theme="1"/>
        <rFont val="Times New Roman"/>
        <family val="1"/>
      </rPr>
      <t xml:space="preserve"> Impact of volatile aromatic hydrocarbons, alone and in combination, on growth of the freshwater alga Selenastrum capricornutum</t>
    </r>
    <r>
      <rPr>
        <sz val="11"/>
        <color theme="1"/>
        <rFont val="Times New Roman"/>
        <family val="1"/>
      </rPr>
      <t xml:space="preserve">, </t>
    </r>
    <r>
      <rPr>
        <i/>
        <sz val="11"/>
        <color rgb="FF000000"/>
        <rFont val="Times New Roman"/>
        <family val="1"/>
      </rPr>
      <t>Aquatic Toxicology,18</t>
    </r>
    <r>
      <rPr>
        <sz val="11"/>
        <color rgb="FF000000"/>
        <rFont val="Times New Roman"/>
        <family val="1"/>
      </rPr>
      <t>(2), pp. 87-100.</t>
    </r>
  </si>
  <si>
    <t>Marzio, W. D. et Saenz, M. E. (2006). QSARs for aromatic hydrocarbons at several trophic levels. Environmental Toxicology, 21(2), pp. 118-124.</t>
  </si>
  <si>
    <t>Les informations fournies sur la conception et les résultats des essais sont insuffisantes. Aucune indication quant à l’utilisation d’étapes pour maintenir les concentrations. Concentrations non déclarées ou mesurées. Essai statique.</t>
  </si>
  <si>
    <t>Les informations fournies sur la conception et les résultats des essais sont insuffisantes. Aucune indication quant à l’utilisation d’étapes pour maintenir les concentrations.</t>
  </si>
  <si>
    <r>
      <t xml:space="preserve">Bridie', A., Wolff, C. et Winter, M. (1979). </t>
    </r>
    <r>
      <rPr>
        <i/>
        <sz val="11"/>
        <color theme="1"/>
        <rFont val="Times New Roman"/>
        <family val="1"/>
      </rPr>
      <t>The acute toxicity of some petrochemicals to goldfish</t>
    </r>
    <r>
      <rPr>
        <sz val="11"/>
        <color theme="1"/>
        <rFont val="Times New Roman"/>
        <family val="1"/>
      </rPr>
      <t xml:space="preserve">. Water Research, 13(7),pp. 623-626. </t>
    </r>
  </si>
  <si>
    <r>
      <t>Roghair, C. J., Buijze, A., Yedema, E. S. et Hermens, J. L. (1994).</t>
    </r>
    <r>
      <rPr>
        <i/>
        <sz val="11"/>
        <color theme="1"/>
        <rFont val="Times New Roman"/>
        <family val="1"/>
      </rPr>
      <t xml:space="preserve"> A QSAR for base-line toxicity to the midge Chironomus riparius</t>
    </r>
    <r>
      <rPr>
        <sz val="11"/>
        <color theme="1"/>
        <rFont val="Times New Roman"/>
        <family val="1"/>
      </rPr>
      <t>. Chemosphere, 28(5), pp. 989-997.</t>
    </r>
  </si>
  <si>
    <t>Ward, G. S., Parrish, P. R. et Rigby, R. A. (1981). Early life stage toxicity tests with a saltwater fish: Effects of eight chemicals on survival, growth, and development of sheepshead minnows (cyprinodon variegatus). Journal of Toxicology and Environmental Health, 8(1-2), pp. 225-240.</t>
  </si>
  <si>
    <r>
      <t>Heitmuller, P. T., Hollister, T. A. et Parrish, P. R. (1981).</t>
    </r>
    <r>
      <rPr>
        <i/>
        <sz val="11"/>
        <color theme="1"/>
        <rFont val="Times New Roman"/>
        <family val="1"/>
      </rPr>
      <t xml:space="preserve"> Acute toxicity of 54 industrial chemicals to sheepshead minnows (Cyprinodon variegatus)</t>
    </r>
    <r>
      <rPr>
        <sz val="11"/>
        <color theme="1"/>
        <rFont val="Times New Roman"/>
        <family val="1"/>
      </rPr>
      <t>. Bulletin of Environmental Contamination and Toxicology, 27-27(1), pp. 596-604.</t>
    </r>
  </si>
  <si>
    <r>
      <t>Zhao, He, et Wang. (1995).</t>
    </r>
    <r>
      <rPr>
        <i/>
        <sz val="11"/>
        <color theme="1"/>
        <rFont val="Times New Roman"/>
        <family val="1"/>
      </rPr>
      <t xml:space="preserve"> Predicting toxicities of substituted aromatic hydrocarbons to fish by toxicities to Daphnia Magna or Photobacterium Phosphoreum</t>
    </r>
    <r>
      <rPr>
        <sz val="11"/>
        <color theme="1"/>
        <rFont val="Times New Roman"/>
        <family val="1"/>
      </rPr>
      <t>. Toxicology and Environmental Chemistry, vol. 51:1-4, no. 9: pp. 191-195</t>
    </r>
  </si>
  <si>
    <r>
      <t xml:space="preserve">LeBlanc. (1980). </t>
    </r>
    <r>
      <rPr>
        <i/>
        <sz val="11"/>
        <color theme="1"/>
        <rFont val="Times New Roman"/>
        <family val="1"/>
      </rPr>
      <t>Acute toxicity to priority pollutants to water flea (Daphnia magna)</t>
    </r>
    <r>
      <rPr>
        <sz val="11"/>
        <color theme="1"/>
        <rFont val="Times New Roman"/>
        <family val="1"/>
      </rPr>
      <t xml:space="preserve">. </t>
    </r>
    <r>
      <rPr>
        <i/>
        <sz val="11"/>
        <color theme="1"/>
        <rFont val="Times New Roman"/>
        <family val="1"/>
      </rPr>
      <t xml:space="preserve">Bulletin to Environmental Contamination and Toxicology, 24, </t>
    </r>
    <r>
      <rPr>
        <sz val="11"/>
        <color theme="1"/>
        <rFont val="Times New Roman"/>
        <family val="1"/>
      </rPr>
      <t>pp. 684-691.</t>
    </r>
  </si>
  <si>
    <r>
      <t xml:space="preserve">Mayes, M. A., Alexander, H. C. et Dill, D. C. (1983). </t>
    </r>
    <r>
      <rPr>
        <i/>
        <sz val="11"/>
        <color theme="1"/>
        <rFont val="Times New Roman"/>
        <family val="1"/>
      </rPr>
      <t>A study to assess the influence of age on the response of fathead minnows in static acute toxicity tests</t>
    </r>
    <r>
      <rPr>
        <sz val="11"/>
        <color theme="1"/>
        <rFont val="Times New Roman"/>
        <family val="1"/>
      </rPr>
      <t>. Bulletin of Environmental Contamination and Toxicology, 31(2), pp. 139-147.</t>
    </r>
  </si>
  <si>
    <r>
      <t xml:space="preserve">Könemann, H. (1981). </t>
    </r>
    <r>
      <rPr>
        <i/>
        <sz val="11"/>
        <color theme="1"/>
        <rFont val="Times New Roman"/>
        <family val="1"/>
      </rPr>
      <t>Quantitative structure-activity relationships in fish toxicity studies Part 1: Relationship for 50 industrial pollutants</t>
    </r>
    <r>
      <rPr>
        <sz val="11"/>
        <color theme="1"/>
        <rFont val="Times New Roman"/>
        <family val="1"/>
      </rPr>
      <t>. Toxicology, 19(3), pp. 209-221.</t>
    </r>
  </si>
  <si>
    <r>
      <t xml:space="preserve">Schultz, T. W., Bryant, S. E. et Kissel, T. S. (1996). </t>
    </r>
    <r>
      <rPr>
        <i/>
        <sz val="11"/>
        <color theme="1"/>
        <rFont val="Times New Roman"/>
        <family val="1"/>
      </rPr>
      <t xml:space="preserve">Toxicological Assessment in Tetrahymena of Intermediates in Aerobic Microbial Transformation of Toluene and p-Xylene. </t>
    </r>
    <r>
      <rPr>
        <sz val="11"/>
        <color theme="1"/>
        <rFont val="Times New Roman"/>
        <family val="1"/>
      </rPr>
      <t>Bulletin of Environmental Contamination and Toxicology, 56(1), pp. 129-134.</t>
    </r>
  </si>
  <si>
    <r>
      <t xml:space="preserve">Kononen, D. W., &amp; Gorski, R. A. (1997). </t>
    </r>
    <r>
      <rPr>
        <i/>
        <sz val="11"/>
        <color theme="1"/>
        <rFont val="Times New Roman"/>
        <family val="1"/>
      </rPr>
      <t>A method for evaluating the toxicity of industrial solvent mixtures</t>
    </r>
    <r>
      <rPr>
        <sz val="11"/>
        <color theme="1"/>
        <rFont val="Times New Roman"/>
        <family val="1"/>
      </rPr>
      <t>. Environmental Toxicology and Chemistry, 16(5), pp. 968-976.</t>
    </r>
  </si>
  <si>
    <r>
      <t xml:space="preserve">Kononen, D. W., &amp; Gorski, R. A. (1997). </t>
    </r>
    <r>
      <rPr>
        <i/>
        <sz val="11"/>
        <rFont val="Times New Roman"/>
        <family val="1"/>
      </rPr>
      <t>A method for evaluating the toxicity of industrial solvent mixtures</t>
    </r>
    <r>
      <rPr>
        <sz val="11"/>
        <rFont val="Times New Roman"/>
        <family val="1"/>
      </rPr>
      <t>. Environmental Toxicology and Chemistry, 16(5), pp. 968-976.</t>
    </r>
  </si>
  <si>
    <r>
      <t>Li, X., Zhou, Q., Luo, Y., Yang, G. et Zhou, T. (2013).</t>
    </r>
    <r>
      <rPr>
        <i/>
        <sz val="11"/>
        <color theme="1"/>
        <rFont val="Times New Roman"/>
        <family val="1"/>
      </rPr>
      <t xml:space="preserve"> Joint action and lethal levels of toluene, ethylbenzene, and xylene on midge (Chironomus plumosus)</t>
    </r>
    <r>
      <rPr>
        <sz val="11"/>
        <color theme="1"/>
        <rFont val="Times New Roman"/>
        <family val="1"/>
      </rPr>
      <t xml:space="preserve">. </t>
    </r>
    <r>
      <rPr>
        <i/>
        <sz val="11"/>
        <color theme="1"/>
        <rFont val="Times New Roman"/>
        <family val="1"/>
      </rPr>
      <t xml:space="preserve">Environmental Science and Pollution Research, 20, </t>
    </r>
    <r>
      <rPr>
        <sz val="11"/>
        <color theme="1"/>
        <rFont val="Times New Roman"/>
        <family val="1"/>
      </rPr>
      <t>pp. 957-966.</t>
    </r>
  </si>
  <si>
    <r>
      <t>Marzio, W. D. et Saenz, M. E. (2006).</t>
    </r>
    <r>
      <rPr>
        <i/>
        <sz val="11"/>
        <color theme="1"/>
        <rFont val="Times New Roman"/>
        <family val="1"/>
      </rPr>
      <t xml:space="preserve"> QSARs for aromatic hydrocarbons at several trophic levels</t>
    </r>
    <r>
      <rPr>
        <sz val="11"/>
        <color theme="1"/>
        <rFont val="Times New Roman"/>
        <family val="1"/>
      </rPr>
      <t>. Environmental Toxicology, 21(2), pp. 118-124.</t>
    </r>
  </si>
  <si>
    <r>
      <t xml:space="preserve">Masten, L.W., Boeri, R.L. et Walker, J.D. (1994). </t>
    </r>
    <r>
      <rPr>
        <i/>
        <sz val="11"/>
        <color theme="1"/>
        <rFont val="Times New Roman"/>
        <family val="1"/>
      </rPr>
      <t>Strategies employed to determine the acute toxicity of ethyl benzene, a highly volatile, poorly water-soluble chemical</t>
    </r>
    <r>
      <rPr>
        <sz val="11"/>
        <color theme="1"/>
        <rFont val="Times New Roman"/>
        <family val="1"/>
      </rPr>
      <t xml:space="preserve">. </t>
    </r>
    <r>
      <rPr>
        <i/>
        <sz val="11"/>
        <color theme="1"/>
        <rFont val="Times New Roman"/>
        <family val="1"/>
      </rPr>
      <t xml:space="preserve">Ecotoxicology and Environmental Safety, 27, </t>
    </r>
    <r>
      <rPr>
        <sz val="11"/>
        <color theme="1"/>
        <rFont val="Times New Roman"/>
        <family val="1"/>
      </rPr>
      <t>pp. 335-348.</t>
    </r>
  </si>
  <si>
    <r>
      <t xml:space="preserve">Masten, L.W., Boeri, R.L. et Walker, J.D. (1994). </t>
    </r>
    <r>
      <rPr>
        <i/>
        <sz val="11"/>
        <color theme="1"/>
        <rFont val="Times New Roman"/>
        <family val="1"/>
      </rPr>
      <t>Strategies employed to determine the acute toxicity of ethyl benzene, a highly volatile, poorly water-soluble chemical.</t>
    </r>
    <r>
      <rPr>
        <sz val="11"/>
        <color theme="1"/>
        <rFont val="Times New Roman"/>
        <family val="1"/>
      </rPr>
      <t xml:space="preserve"> </t>
    </r>
    <r>
      <rPr>
        <i/>
        <sz val="11"/>
        <color theme="1"/>
        <rFont val="Times New Roman"/>
        <family val="1"/>
      </rPr>
      <t xml:space="preserve">Ecotoxicology and Environmental Safety, 27, </t>
    </r>
    <r>
      <rPr>
        <sz val="11"/>
        <color theme="1"/>
        <rFont val="Times New Roman"/>
        <family val="1"/>
      </rPr>
      <t>pp. 335-348.</t>
    </r>
  </si>
  <si>
    <r>
      <t>Masten, L.W., Boeri, R.L. et Walker, J.D. (1994).</t>
    </r>
    <r>
      <rPr>
        <i/>
        <sz val="11"/>
        <color theme="1"/>
        <rFont val="Times New Roman"/>
        <family val="1"/>
      </rPr>
      <t xml:space="preserve"> Strategies employed to determine the acute toxicity of ethyl benzene, a highly volatile, poorly water-soluble chemical.</t>
    </r>
    <r>
      <rPr>
        <sz val="11"/>
        <color theme="1"/>
        <rFont val="Times New Roman"/>
        <family val="1"/>
      </rPr>
      <t xml:space="preserve"> </t>
    </r>
    <r>
      <rPr>
        <i/>
        <sz val="11"/>
        <color theme="1"/>
        <rFont val="Times New Roman"/>
        <family val="1"/>
      </rPr>
      <t xml:space="preserve">Ecotoxicology and Environmental Safety, 27,pp.  </t>
    </r>
    <r>
      <rPr>
        <sz val="11"/>
        <color theme="1"/>
        <rFont val="Times New Roman"/>
        <family val="1"/>
      </rPr>
      <t>335-348.</t>
    </r>
  </si>
  <si>
    <r>
      <t>Tsai, K. et Chen, C. (2007).</t>
    </r>
    <r>
      <rPr>
        <i/>
        <sz val="11"/>
        <color theme="1"/>
        <rFont val="Times New Roman"/>
        <family val="1"/>
      </rPr>
      <t xml:space="preserve"> An Algal Toxicity Database Of Organic Toxicants Derived By A Closed System Technique</t>
    </r>
    <r>
      <rPr>
        <sz val="11"/>
        <color theme="1"/>
        <rFont val="Times New Roman"/>
        <family val="1"/>
      </rPr>
      <t>. Environmental Toxicology and Chemistry, preprint (2007), 1.</t>
    </r>
  </si>
  <si>
    <r>
      <t xml:space="preserve">Niederlehner, B., Cairns, J. et Smith, E. P. (1998). </t>
    </r>
    <r>
      <rPr>
        <i/>
        <sz val="11"/>
        <color theme="1"/>
        <rFont val="Times New Roman"/>
        <family val="1"/>
      </rPr>
      <t>Modeling Acute and Chronic Toxicity of Nonpolar Narcotic Chemicals and Mixtures to Ceriodaphnia dubia.</t>
    </r>
    <r>
      <rPr>
        <sz val="11"/>
        <color theme="1"/>
        <rFont val="Times New Roman"/>
        <family val="1"/>
      </rPr>
      <t xml:space="preserve"> Ecotoxicology and Environmental Safety, 39(2), pp. 136-146.</t>
    </r>
  </si>
  <si>
    <r>
      <t>Masten, L.W., Boeri, R.L. et Walker, J.D. (1994).</t>
    </r>
    <r>
      <rPr>
        <i/>
        <sz val="11"/>
        <color theme="1"/>
        <rFont val="Times New Roman"/>
        <family val="1"/>
      </rPr>
      <t xml:space="preserve"> Strategies employed to determine the acute toxicity of ethyl benzene, a highly volatile, poorly water-soluble chemical</t>
    </r>
    <r>
      <rPr>
        <sz val="11"/>
        <color theme="1"/>
        <rFont val="Times New Roman"/>
        <family val="1"/>
      </rPr>
      <t xml:space="preserve">. </t>
    </r>
    <r>
      <rPr>
        <i/>
        <sz val="11"/>
        <color theme="1"/>
        <rFont val="Times New Roman"/>
        <family val="1"/>
      </rPr>
      <t xml:space="preserve">Ecotoxicology and Environmental Safety, 27, </t>
    </r>
    <r>
      <rPr>
        <sz val="11"/>
        <color theme="1"/>
        <rFont val="Times New Roman"/>
        <family val="1"/>
      </rPr>
      <t>pp. 335-348.</t>
    </r>
  </si>
  <si>
    <r>
      <t>Galassi, S., Mingazzini, M., Vigano, L., Cesareo, D. et Tosato, M.L. (1988)</t>
    </r>
    <r>
      <rPr>
        <i/>
        <sz val="11"/>
        <color theme="1"/>
        <rFont val="Times New Roman"/>
        <family val="1"/>
      </rPr>
      <t>. Approaches to modelling toxic responses of aquatic organisms to aromatic hydrocarbons. Ecotoxicology and Environmental Safety, 16</t>
    </r>
    <r>
      <rPr>
        <sz val="11"/>
        <color theme="1"/>
        <rFont val="Times New Roman"/>
        <family val="1"/>
      </rPr>
      <t>(2), pp. 158-169.</t>
    </r>
  </si>
  <si>
    <r>
      <rPr>
        <sz val="11"/>
        <color theme="1"/>
        <rFont val="Times New Roman"/>
        <family val="1"/>
      </rPr>
      <t xml:space="preserve">Herman, D.C., Inniss, W.E et Mayfield, C.I. (1990). </t>
    </r>
    <r>
      <rPr>
        <i/>
        <sz val="11"/>
        <color theme="1"/>
        <rFont val="Times New Roman"/>
        <family val="1"/>
      </rPr>
      <t>Impact of volatile aromatic hydrocarbons, alone and in combination, on growth of the freshwater alga Selenastrum capricornutum</t>
    </r>
    <r>
      <rPr>
        <sz val="11"/>
        <color theme="1"/>
        <rFont val="Times New Roman"/>
        <family val="1"/>
      </rPr>
      <t xml:space="preserve">, </t>
    </r>
    <r>
      <rPr>
        <i/>
        <sz val="11"/>
        <color rgb="FF000000"/>
        <rFont val="Times New Roman"/>
        <family val="1"/>
      </rPr>
      <t>Aquatic Toxicology,18</t>
    </r>
    <r>
      <rPr>
        <sz val="11"/>
        <color rgb="FF000000"/>
        <rFont val="Times New Roman"/>
        <family val="1"/>
      </rPr>
      <t>(2), pp. 87-100.</t>
    </r>
  </si>
  <si>
    <r>
      <t>LeBlanc. (1980).</t>
    </r>
    <r>
      <rPr>
        <i/>
        <sz val="11"/>
        <color theme="1"/>
        <rFont val="Times New Roman"/>
        <family val="1"/>
      </rPr>
      <t xml:space="preserve"> Acute toxicity to priority pollutants to water flea (Daphnia magna)</t>
    </r>
    <r>
      <rPr>
        <sz val="11"/>
        <color theme="1"/>
        <rFont val="Times New Roman"/>
        <family val="1"/>
      </rPr>
      <t xml:space="preserve">. </t>
    </r>
    <r>
      <rPr>
        <i/>
        <sz val="11"/>
        <color theme="1"/>
        <rFont val="Times New Roman"/>
        <family val="1"/>
      </rPr>
      <t>Bulletin to Environmental Contamination and Toxicology, 24</t>
    </r>
    <r>
      <rPr>
        <sz val="11"/>
        <color theme="1"/>
        <rFont val="Times New Roman"/>
        <family val="1"/>
      </rPr>
      <t>,pp. 684-691.</t>
    </r>
  </si>
  <si>
    <t>Les informations fournies sur la conception et les résultats des essais sont insuffisantes. Les états suivent l'OCDE 203, mais il n’y a aucun détail sur le maintien des concentrations de la substance (semi-statique, fermeture du récipient non précisé, absence de valeurs de concentration), la mortalité des témoins n'est pas déclarée.</t>
  </si>
  <si>
    <t>Supérieure aux limites de solubilité dans l’eau. Les informations fournies sur la conception et les résultats des essais sont insuffisantes. Les concentrations mesurées ne sont pas indiquées et les valeurs limites sont basées sur les concentrations nominales. Essai statique. Il n'est pas précisé si le récipient d'essai était couvert ou scellé. Température élevée.</t>
  </si>
  <si>
    <r>
      <t>Heitmuller, P. T., Hollister, T. A. et Parrish, P. R. (1981).</t>
    </r>
    <r>
      <rPr>
        <i/>
        <sz val="11"/>
        <color theme="1"/>
        <rFont val="Times New Roman"/>
        <family val="1"/>
      </rPr>
      <t xml:space="preserve"> Acute toxicity of 54 industrial chemicals to sheepshead minnows (Cyprinodon variegatus). </t>
    </r>
    <r>
      <rPr>
        <sz val="11"/>
        <color theme="1"/>
        <rFont val="Times New Roman"/>
        <family val="1"/>
      </rPr>
      <t>Bulletin of Environmental Contamination and Toxicology, 27-27(1), pp. 596-604.</t>
    </r>
  </si>
  <si>
    <t>7,0 ±0,3</t>
  </si>
  <si>
    <r>
      <t xml:space="preserve">Holcombe, Phipps, Sulaiman et Hoffman. 1987. </t>
    </r>
    <r>
      <rPr>
        <i/>
        <sz val="11"/>
        <rFont val="Times New Roman"/>
        <family val="1"/>
      </rPr>
      <t>Simultaneous Multiple Species Testing: Acute Toxicity of 13 Chemicals to 12 Diverse Freshwater Amphibian, Fish, and Invertebrate Families.</t>
    </r>
    <r>
      <rPr>
        <sz val="11"/>
        <rFont val="Times New Roman"/>
        <family val="1"/>
      </rPr>
      <t xml:space="preserve"> Arch. Environ, Contam. Toxicol., Vol. 16, pp. 697-709</t>
    </r>
  </si>
  <si>
    <r>
      <t>Holcombe, Phipps, Sulaiman et Hoffman. 1987.</t>
    </r>
    <r>
      <rPr>
        <i/>
        <sz val="11"/>
        <rFont val="Times New Roman"/>
        <family val="1"/>
      </rPr>
      <t xml:space="preserve"> Simultaneous Multiple Species Testing: Acute Toxicity of 13 Chemicals to 12 Diverse Freshwater Amphibian, Fish, and Invertebrate Families</t>
    </r>
    <r>
      <rPr>
        <sz val="11"/>
        <rFont val="Times New Roman"/>
        <family val="1"/>
      </rPr>
      <t>. Arch. Environ, Contam. Toxicol., Vol. 16, pp. 697-709</t>
    </r>
  </si>
  <si>
    <t>Rose, R. M., Warne, M. S. et Lim, R. P. (1998). Quantitative Structure. Activity Relationships and Volume Fraction Analysis for Nonpolar Narcotic Chemicals to the Australian Cladoceran Ceriodaphnia cf. dubia. Archives of Environmental Contamination and Toxicology, 34(3), pp. 248-252.</t>
  </si>
  <si>
    <r>
      <t xml:space="preserve">Li, X., Zhou, Q., Luo, Y., Yang, G. et Zhou, T. 2013. </t>
    </r>
    <r>
      <rPr>
        <i/>
        <sz val="11"/>
        <rFont val="Times New Roman"/>
        <family val="1"/>
      </rPr>
      <t>Joint action and lethal levels of toluene, ethylbenzene, and xylene on midge (Chironomus plumosus)</t>
    </r>
    <r>
      <rPr>
        <sz val="11"/>
        <rFont val="Times New Roman"/>
        <family val="1"/>
      </rPr>
      <t>. Environmental Science and Pollution Research 20, pp. 957-966.</t>
    </r>
  </si>
  <si>
    <r>
      <t xml:space="preserve">Holcombe, Phipps, Sulaiman et Hoffman. 1987. </t>
    </r>
    <r>
      <rPr>
        <i/>
        <sz val="11"/>
        <rFont val="Times New Roman"/>
        <family val="1"/>
      </rPr>
      <t>Simultaneous Multiple Species Testing: Acute Toxicity of 13 Chemicals to 12 Diverse Freshwater Amphibian, Fish, and Invertebrate Families</t>
    </r>
    <r>
      <rPr>
        <sz val="11"/>
        <rFont val="Times New Roman"/>
        <family val="1"/>
      </rPr>
      <t>. Arch. Environ, Contam. Toxicol., Vol. 16, pp. 697-709</t>
    </r>
  </si>
  <si>
    <t>12 ±1</t>
  </si>
  <si>
    <t>Prise en compte de la volatilité, essais sur les algues modifiés de manière à effectuer un échantillonnage sans ouvrir le récipient, utilisation de récipients fermés, semi-statiques, concentrations mesurées au début et à la fin de l’essai, ainsi qu'au moment du renouvellement, points finaux déterminés à l'aide des concentrations mesurées qui ont été maintenues à 10 % près de la valeur de référence de l'essai, conforme aux lignes directrices de l’OCDE.,</t>
  </si>
  <si>
    <t xml:space="preserve"> Prise en compte de la volatilité, essais sur les algues modifiés de manière à effectuer un échantillonnage sans ouvrir le récipient, utilisation de récipients fermés, semi-statiques, concentrations mesurées au début et à la fin de l’essai, ainsi qu'au moment du renouvellement, points finaux déterminés à l'aide des concentrations mesurées qui ont été maintenues à 10 % près de la valeur de référence de l'essai, conforme aux lignes directrices de l’OCDE.,</t>
  </si>
  <si>
    <t>21  1</t>
  </si>
  <si>
    <t>Secondairee</t>
  </si>
  <si>
    <t>20  1</t>
  </si>
  <si>
    <t>103  1</t>
  </si>
  <si>
    <t>Kennedy, C.J.  2006.  Report on Toxicological assessment of naphthalene, benzene, ethylbenzene, toluene, and m-xylene to embryo-larval stages of fish (Oncorhynchus mykiss), amphibians (Rana pipiens) and freshwater invertebrates (Daphnia magna).  Soumis à : Ministère de l'Environnement de la Colombie-Britannique, section de la Protection des eaux  Victoria, C.-B.</t>
  </si>
  <si>
    <t>Kennedy, C.J.  2006.  Report on Toxicological assessment of naphthalene, benzene, ethylbenzene, toluene, and m-xylene to embryo-larval stages of fish (Oncorhynchus mykiss), amphibians (Rana pipiens) and freshwater invertebrates (Daphnia magna). Soumis à : Ministère de l'Environnement de la Colombie-Britannique, section de la Protection des eaux  Victoria, C.-B.</t>
  </si>
  <si>
    <t>20,3  0,4</t>
  </si>
  <si>
    <t>7,3  0,02</t>
  </si>
  <si>
    <t>105,4  0,6</t>
  </si>
  <si>
    <t>Black, Wesley J. Birge, William E. McDonnell, Albert G. Westerman, Barbara A. Ramey et Donald M. Bruser.  1982. The aquatic toxicity of organic compounds to embryo-larval stages of fish and amphibians. University of Kentucky Water Resources Research Institute,reportt no. 133.</t>
  </si>
  <si>
    <t>13,1  0,1</t>
  </si>
  <si>
    <t>7,8  0,02</t>
  </si>
  <si>
    <t>96,0  0,3</t>
  </si>
  <si>
    <t>96,0 ±0,3</t>
  </si>
  <si>
    <t>13,1 ±0,1</t>
  </si>
  <si>
    <r>
      <t>Erben &amp; Pisl (1993).</t>
    </r>
    <r>
      <rPr>
        <i/>
        <sz val="11"/>
        <color theme="1"/>
        <rFont val="Times New Roman"/>
        <family val="1"/>
      </rPr>
      <t xml:space="preserve"> Acute Toxicity for some Evaporating Aromatic Hydrocarbonsfor Freshwater Snails and Crustaceans</t>
    </r>
    <r>
      <rPr>
        <sz val="11"/>
        <color theme="1"/>
        <rFont val="Times New Roman"/>
        <family val="1"/>
      </rPr>
      <t>.</t>
    </r>
    <r>
      <rPr>
        <i/>
        <sz val="11"/>
        <color theme="1"/>
        <rFont val="Times New Roman"/>
        <family val="1"/>
      </rPr>
      <t xml:space="preserve"> Int. Revue ges. Hydrobiol., vol. 78</t>
    </r>
    <r>
      <rPr>
        <sz val="11"/>
        <color theme="1"/>
        <rFont val="Times New Roman"/>
        <family val="1"/>
      </rPr>
      <t>, pp. 161-167.</t>
    </r>
  </si>
  <si>
    <r>
      <t xml:space="preserve">Calleja, Persoone et Geladi. 1994. </t>
    </r>
    <r>
      <rPr>
        <i/>
        <sz val="11"/>
        <rFont val="Times New Roman"/>
        <family val="1"/>
      </rPr>
      <t>Comparative Acute Toxicity of the First 50 Multicentre Evaluation of In Vitro Cytotoxicity Chemicals to Aquatic Non-Vertebrates</t>
    </r>
    <r>
      <rPr>
        <sz val="11"/>
        <rFont val="Times New Roman"/>
        <family val="1"/>
      </rPr>
      <t>. Arch. Environ, Contam. Toxicol., Vol. 26, No., pp. 69-78</t>
    </r>
  </si>
  <si>
    <r>
      <t xml:space="preserve">Erben &amp; Pisl (1993). </t>
    </r>
    <r>
      <rPr>
        <i/>
        <sz val="11"/>
        <color theme="1"/>
        <rFont val="Times New Roman"/>
        <family val="1"/>
      </rPr>
      <t>Acute Toxicity for some Evaporating Aromatic Hydrocarbonsfor Freshwater Snails and Crustaceans</t>
    </r>
    <r>
      <rPr>
        <sz val="11"/>
        <color theme="1"/>
        <rFont val="Times New Roman"/>
        <family val="1"/>
      </rPr>
      <t>.</t>
    </r>
    <r>
      <rPr>
        <i/>
        <sz val="11"/>
        <color theme="1"/>
        <rFont val="Times New Roman"/>
        <family val="1"/>
      </rPr>
      <t xml:space="preserve"> Int. Revue ges. Hydrobiol., vol. 78</t>
    </r>
    <r>
      <rPr>
        <sz val="11"/>
        <color theme="1"/>
        <rFont val="Times New Roman"/>
        <family val="1"/>
      </rPr>
      <t>, pp. 161-167.</t>
    </r>
  </si>
  <si>
    <r>
      <t xml:space="preserve">Snell et Moffat. 1992.  A 2-d </t>
    </r>
    <r>
      <rPr>
        <i/>
        <sz val="11"/>
        <color theme="1"/>
        <rFont val="Times New Roman"/>
        <family val="1"/>
      </rPr>
      <t>LIFE CYCLE TEST WITH THE ROTIFER BRACHIONUS CALYCIFLORUS</t>
    </r>
    <r>
      <rPr>
        <sz val="11"/>
        <color theme="1"/>
        <rFont val="Times New Roman"/>
        <family val="1"/>
      </rPr>
      <t xml:space="preserve">. Environmental Toxicology and Chemistry, Vol. 11  pp. 1249-1257       </t>
    </r>
  </si>
  <si>
    <t xml:space="preserve">Paramètre potentiellement supérieur aux limites de solubilité dans l'eau. Détails insuffisants sur les essais. Aucune indication des concentrations mesurées. Aucun étail sur le type de système et le récipient d’essais. </t>
  </si>
  <si>
    <t xml:space="preserve">Paramètre probablement supérieur aux limites de solubilité dans l'eau. Aucune indication des concentrations mesurées. Aucun détail sur le type de système et le récipient d’essais. </t>
  </si>
  <si>
    <r>
      <t>Calleja, Persoone et Geladi. 1994.</t>
    </r>
    <r>
      <rPr>
        <i/>
        <sz val="11"/>
        <rFont val="Times New Roman"/>
        <family val="1"/>
      </rPr>
      <t xml:space="preserve"> Comparative Acute Toxicity of the First 50 Multicentre Evaluation of In Vitro Cytotoxicity Chemicals to Aquatic Non-Vertebrates</t>
    </r>
    <r>
      <rPr>
        <sz val="11"/>
        <rFont val="Times New Roman"/>
        <family val="1"/>
      </rPr>
      <t>. Arch. Environ, Contam. Toxicol., Vol. 26, No., pp. 69-78</t>
    </r>
  </si>
  <si>
    <r>
      <t xml:space="preserve">Zheng et al. 2017. </t>
    </r>
    <r>
      <rPr>
        <i/>
        <sz val="11"/>
        <rFont val="Times New Roman"/>
        <family val="1"/>
      </rPr>
      <t xml:space="preserve">Evaluating the toxic effects of three priority hazardous and noxious substances (HNS) to rotifer Brachionus plicatilis. </t>
    </r>
    <r>
      <rPr>
        <sz val="11"/>
        <rFont val="Times New Roman"/>
        <family val="1"/>
      </rPr>
      <t>Environmental Science and Pollution Research, vol. 24, Issue 25, pp. 27277-27287</t>
    </r>
  </si>
  <si>
    <r>
      <t xml:space="preserve">Zheng et al. 2017. </t>
    </r>
    <r>
      <rPr>
        <i/>
        <sz val="11"/>
        <rFont val="Times New Roman"/>
        <family val="1"/>
      </rPr>
      <t xml:space="preserve">Evaluating the toxic effects of three priority hazardous and noxious substances (HNS) to rotifer Brachionus plicatilis. </t>
    </r>
    <r>
      <rPr>
        <sz val="11"/>
        <rFont val="Times New Roman"/>
        <family val="1"/>
      </rPr>
      <t>Environmental Science and Pollution Research, vol. 24, Issue 25, pp. 27277-27288</t>
    </r>
  </si>
  <si>
    <r>
      <t xml:space="preserve">Zheng et al. 2017. </t>
    </r>
    <r>
      <rPr>
        <i/>
        <sz val="11"/>
        <rFont val="Times New Roman"/>
        <family val="1"/>
      </rPr>
      <t xml:space="preserve">Evaluating the toxic effects of three priority hazardous and noxious substances (HNS) to rotifer Brachionus plicatilis. </t>
    </r>
    <r>
      <rPr>
        <sz val="11"/>
        <rFont val="Times New Roman"/>
        <family val="1"/>
      </rPr>
      <t>Environmental Science and Pollution Research, vol. 24, Issue 25, pp. 27277-27289</t>
    </r>
  </si>
  <si>
    <r>
      <t>Bridie', A., Wolff, C. et Winter, M. (1979).</t>
    </r>
    <r>
      <rPr>
        <i/>
        <sz val="11"/>
        <color theme="1"/>
        <rFont val="Times New Roman"/>
        <family val="1"/>
      </rPr>
      <t xml:space="preserve"> The acute toxicity of some petrochemicals to goldfish.</t>
    </r>
    <r>
      <rPr>
        <sz val="11"/>
        <color theme="1"/>
        <rFont val="Times New Roman"/>
        <family val="1"/>
      </rPr>
      <t xml:space="preserve"> Water Research, 13(7), pp. 623-626. </t>
    </r>
  </si>
  <si>
    <r>
      <t xml:space="preserve">Bridie', A., Wolff, C. et Winter, M. (1979). </t>
    </r>
    <r>
      <rPr>
        <i/>
        <sz val="11"/>
        <color theme="1"/>
        <rFont val="Times New Roman"/>
        <family val="1"/>
      </rPr>
      <t xml:space="preserve">The acute toxicity of some petrochemicals to goldfish. </t>
    </r>
    <r>
      <rPr>
        <sz val="11"/>
        <color theme="1"/>
        <rFont val="Times New Roman"/>
        <family val="1"/>
      </rPr>
      <t xml:space="preserve">Water Research, 13(7), pp. 623-626. </t>
    </r>
  </si>
  <si>
    <r>
      <t xml:space="preserve">Bridie', A., Wolff, C. et Winter, M. (1979). </t>
    </r>
    <r>
      <rPr>
        <i/>
        <sz val="11"/>
        <color theme="1"/>
        <rFont val="Times New Roman"/>
        <family val="1"/>
      </rPr>
      <t>The acute toxicity of some petrochemicals to goldfish.</t>
    </r>
    <r>
      <rPr>
        <sz val="11"/>
        <color theme="1"/>
        <rFont val="Times New Roman"/>
        <family val="1"/>
      </rPr>
      <t xml:space="preserve"> Water Research, 13(7), pp. 623-626. </t>
    </r>
  </si>
  <si>
    <t xml:space="preserve">Aucune indication des concentrations mesurées. Aucun détail sur le type de système et le récipient d’essais. </t>
  </si>
  <si>
    <r>
      <t>Calleja, Persoone et Geladi. 1994.</t>
    </r>
    <r>
      <rPr>
        <i/>
        <sz val="11"/>
        <rFont val="Times New Roman"/>
        <family val="1"/>
      </rPr>
      <t xml:space="preserve"> Comparative Acute Toxicity of the First 50 Multicentre Evaluation of In Vitro Cytotoxicity Chemicals to Aquatic Non-Vertebrates.</t>
    </r>
    <r>
      <rPr>
        <sz val="11"/>
        <rFont val="Times New Roman"/>
        <family val="1"/>
      </rPr>
      <t xml:space="preserve"> Arch. Environ, Contam. Toxicol., Vol. 26, No., pp. 69-78</t>
    </r>
  </si>
  <si>
    <r>
      <t xml:space="preserve">Zhao, He, et Wang. (1995). </t>
    </r>
    <r>
      <rPr>
        <i/>
        <sz val="11"/>
        <color theme="1"/>
        <rFont val="Times New Roman"/>
        <family val="1"/>
      </rPr>
      <t>Predicting toxicities of substituted aromatic hydrocarbons to fish by toxicities to Daphnia Magna or Photobacterium Phosphoreum</t>
    </r>
    <r>
      <rPr>
        <sz val="11"/>
        <color theme="1"/>
        <rFont val="Times New Roman"/>
        <family val="1"/>
      </rPr>
      <t>. Toxicology and Environmental Chemistry, vol. 51:1-4, no. 9: pp. 191-196</t>
    </r>
  </si>
  <si>
    <r>
      <t xml:space="preserve">Zhao, He, et Wang. (1995). </t>
    </r>
    <r>
      <rPr>
        <i/>
        <sz val="11"/>
        <color theme="1"/>
        <rFont val="Times New Roman"/>
        <family val="1"/>
      </rPr>
      <t>Predicting toxicities of substituted aromatic hydrocarbons to fish by toxicities to Daphnia Magna or Photobacterium Phosphoreum</t>
    </r>
    <r>
      <rPr>
        <sz val="11"/>
        <color theme="1"/>
        <rFont val="Times New Roman"/>
        <family val="1"/>
      </rPr>
      <t>. Toxicology and Environmental Chemistry, vol. 51:1-4, no. 9: pp. 191-197</t>
    </r>
  </si>
  <si>
    <r>
      <t>Erben &amp; Pisl (1993).</t>
    </r>
    <r>
      <rPr>
        <i/>
        <sz val="11"/>
        <color theme="1"/>
        <rFont val="Times New Roman"/>
        <family val="1"/>
      </rPr>
      <t xml:space="preserve"> Acute Toxicity for some Evaporating Aromatic Hydrocarbonsfor Freshwater Snails and Crustaceans. Int. Revue ges. Hydrobiol., vol. 78</t>
    </r>
    <r>
      <rPr>
        <sz val="11"/>
        <color theme="1"/>
        <rFont val="Times New Roman"/>
        <family val="1"/>
      </rPr>
      <t>, pp.161-167.</t>
    </r>
  </si>
  <si>
    <t>Neuparth, Capela, Pereira, Moreira, Santos et Reis-Henriques. Toxicity Effects of Hazardous and Noxious Substances (HNS) to Marine Organisms: Acute and Chronic Toxicity of p-Xylene to the Amphipod Gammarus locusta. Journal of Toxicology and Environmental Health, Vol. 77:20, No., pp. 1210-1221</t>
  </si>
  <si>
    <r>
      <t xml:space="preserve">Erben et Pisl (1993). </t>
    </r>
    <r>
      <rPr>
        <i/>
        <sz val="11"/>
        <color theme="1"/>
        <rFont val="Times New Roman"/>
        <family val="1"/>
      </rPr>
      <t>Acute Toxicity for some Evaporating Aromatic Hydrocarbonsfor Freshwater Snails and Crustaceans. Int. Revue ges. Hydrobiol., vol. 78</t>
    </r>
    <r>
      <rPr>
        <sz val="11"/>
        <color theme="1"/>
        <rFont val="Times New Roman"/>
        <family val="1"/>
      </rPr>
      <t>, pp.161-167.</t>
    </r>
  </si>
  <si>
    <r>
      <t>Schultz, T. W., Bryant, S. E. et Kissel, T. S. (1996).</t>
    </r>
    <r>
      <rPr>
        <i/>
        <sz val="11"/>
        <color theme="1"/>
        <rFont val="Times New Roman"/>
        <family val="1"/>
      </rPr>
      <t xml:space="preserve"> Toxicological Assessment in Tetrahymena of Intermediates in Aerobic Microbial Transformation of Toluene and p-Xylene.</t>
    </r>
    <r>
      <rPr>
        <sz val="11"/>
        <color theme="1"/>
        <rFont val="Times New Roman"/>
        <family val="1"/>
      </rPr>
      <t xml:space="preserve"> Bulletin of Environmental Contamination and Toxicology, 56(1), pp. 129-134.</t>
    </r>
  </si>
  <si>
    <r>
      <t xml:space="preserve">Wong PTS, Chau YK, Rhaney JS et Docker M. 1984. </t>
    </r>
    <r>
      <rPr>
        <i/>
        <sz val="11"/>
        <rFont val="Times New Roman"/>
        <family val="1"/>
      </rPr>
      <t xml:space="preserve"> Relationship between water solubility of chlorobenzenes and their effects on a freshwater green alga</t>
    </r>
    <r>
      <rPr>
        <sz val="11"/>
        <rFont val="Times New Roman"/>
        <family val="1"/>
      </rPr>
      <t>. Chemosphere, vol. 13, Issue  9,  pp. 991-996.</t>
    </r>
  </si>
  <si>
    <t>Justification</t>
  </si>
  <si>
    <t>Exposition statique ; Les concentrations ont diminué de 78 à 99 % entre le début et la fin de l'essai, la mortalité des témoins n'a pas été signalée, les paramètres chimiques de l'eau n'ont pas été signalés.</t>
  </si>
  <si>
    <r>
      <rPr>
        <sz val="12"/>
        <color theme="1"/>
        <rFont val="Arial"/>
        <family val="2"/>
      </rPr>
      <t xml:space="preserve">Toluène, Éthylbenzène, </t>
    </r>
    <r>
      <rPr>
        <i/>
        <sz val="12"/>
        <color rgb="FF000000"/>
        <rFont val="Arial"/>
        <family val="2"/>
      </rPr>
      <t>m</t>
    </r>
    <r>
      <rPr>
        <sz val="12"/>
        <color rgb="FF000000"/>
        <rFont val="Arial"/>
        <family val="2"/>
      </rPr>
      <t>-Xylène</t>
    </r>
  </si>
  <si>
    <t>Brack, W., Hartmut, F. (1998) Chlorophyll a Fluorescence: A Tool for the Investigation of Toxic Effects in the Photosynthetic Apparatus. Ecotoxicology and Environmental Safety. 40: pp. 34-41.</t>
  </si>
  <si>
    <t>Benzène, Toluène, Xylène</t>
  </si>
  <si>
    <t xml:space="preserve">Bridie, A., Wolff, C. et Winter, M. (1979). The acute toxicity of some petrochemicals to goldfish. Water Research, 13(7), pp. 623-626. </t>
  </si>
  <si>
    <t xml:space="preserve">De nombreux détails sont omis, notamment sur le maintien des concentrations, la mortalité des témoins, les concentrations, etc. </t>
  </si>
  <si>
    <t>Bringmann &amp; Kuhn (1980) Comparison of the toxicity thresholds of water pollutants to bacteria, algae, and protozoa in the cell multiplication inhibition test. Water Research.14: pp. 231-241.</t>
  </si>
  <si>
    <t>Éthylbenzène, Toluène</t>
  </si>
  <si>
    <t>Buccafusco, R., Ells, S., LeBlanc, G. (1981). Acute Toxicity of Priority Pollutants to Bluegill (Lepomis macrochirus). Bull. Environm. Contam. 26: pp. 466-452.</t>
  </si>
  <si>
    <t>Aucune valeur de concentration indiquée, la mortalité des témoins n’est pas déclarée, les paramètres de qualité de l'eau n'ont pas été maintenus pendant l'essai, la conception de l'essai statique n'indique pas si les concentrations ont été maintenues.</t>
  </si>
  <si>
    <t>Burbank, S.E., Snell, T.W. (1994). Rapid Toxicity Assessment Using Esterase Biomarkers in Brachionus calyciflorus (Rotifera). Environmental Toxicity and Water Quality: An International Journal. 9: pp. 171-178.</t>
  </si>
  <si>
    <t>Calleja, Persoone et Geladi. 1994. Comparative Acute Toxicity of the First 50 Multicentre Evaluation of In Vitro Cytotoxicity Chemicals to Aquatic Non-Vertebrates. Arch. Environ, Contam. Toxicol., Vol. 26, No., pp.69-78</t>
  </si>
  <si>
    <t xml:space="preserve">Paramètre probablement supérieur aux limites de solubilité dans l'eau. Les informations fournies sur la conception et les résultats des essais sont insuffisantes. Aucune indication des concentrations mesurées. Aucun détail sur le type de système et le récipient d’essais. </t>
  </si>
  <si>
    <t xml:space="preserve">Canton J, Adema D. 1978. Reproducibility of short-term and reproduction toxicity experiments with Daphnia magna and comparison of the sensitivity of Daphnia magna with Daphnia pulex and Daphnia cucullata in short-term experiments. Hydrobiologia
59: pp. 135–140.
</t>
  </si>
  <si>
    <t>de Zwart, D., Slooff, W. (1987) Toxicity of Mixtures of Heavy Metals and Petrochemicals to Xenopus laevis. Bull. Environ. Contain. Toxicot. 38: pp. 345-351.</t>
  </si>
  <si>
    <t>DeGrave, G.M., Elder, R.G., Woods, D.C. et Bergman, H.L. (1982). Effects of naphthalene and benzene on fathead minnows and rainbow trout. Archives of Environmental Contamination and Toxicology, 11, pp. 487-490.</t>
  </si>
  <si>
    <t>Essai d'écoulement, concentrations mesurées quotidiennement, prise en compte de la volatilité. Toutefois, les concentrations n'ont pas été déclarées, et leur maintien n'est pas confirmé. La mortalité des témoins n’a également pas été indiquée dans le cas du benzène. Cette information est donnée pour le naphtalène (seconde substance testée) et la survie à 30 jours des témoins n'était que de 42%.</t>
  </si>
  <si>
    <t>Devlin, E.W., Brammer, J.D., Puyear, R.L. (1985). Effect of Toluene on Fathead Minnow (Pimephales promelas Rafinesque) Development. Environmental Contamination and Toxicology. 14: pp. 595-603.</t>
  </si>
  <si>
    <t xml:space="preserve">Donkin, P., Widdows, J., Evans, S.V., Worrall, C.M., Carr, M. (1989). Quantitative structure-activity relationships for the effect of hydrophobic organic chemicals on rate of feeding by mussels (Mytilus edulis). Aquatic Toxicology. 14: pp. 277-294. </t>
  </si>
  <si>
    <t>Duan, W., Meng, F., Wang, F., Liu, Q. (2017) Environmental behavior and eco-toxicity of xylene in aquatic environments: A review. Ecotoxicology and Environmental Safety. 145: pp. 324-332.</t>
  </si>
  <si>
    <t>El-sayed, N.K, Salem, S.A., Moursy, A. et Ibrahim, B.M. (1995) ACUTE AND CHRONIC TOXICITY OF SOME AROMATIC HYDROCARBONS ON TILAPIA ZILLII (GERv'). BulL Nat.1nst. of Oceanogr. &amp; Fish. 2(21): pp. 613-630.</t>
  </si>
  <si>
    <t>Les informations fournies sur la conception des essais sont insuffisantes. Les espèces testées ont été capturées dans la nature, il s'agit d'un type de tilapia, un poisson d'eau chaude qui n'existe pas au Canada.</t>
  </si>
  <si>
    <t>Erben &amp; Pisl (1993). Acute Toxicity for some Evaporating Aromatic Hydrocarbonsfor Freshwater Snails and Crustaceans. Int. Revue ges. Hydrobiol., Vol. 78, pp.161-167.</t>
  </si>
  <si>
    <t>Les concentrations mesurées ne sont pas indiquées. De plus, leur maintien n’est pas confirmé. Semi-statique, aucun détail sur le récipient d’essai. N’applique aucune ligne directrice standard. Concentrations présentées en %v/v.</t>
  </si>
  <si>
    <t xml:space="preserve">Geyer, H., Scheunert, I. et Korte, F. (1985). The effects of organic environmental chemicals on the growth of the alga : A contribution to environmental biology. Chemosphere, 14(9), pp. 1355-1369. </t>
  </si>
  <si>
    <t>Gharrett, J.A. et S.D. Rice. 1987. Influence of simulated tidal cycles on aromatic hydrocarbon uptake and elimination by the shore crab Hemigrapsus nudus. Mar. Biol. 95: pp. 365–370.</t>
  </si>
  <si>
    <t>Hall et al. 1984. STRUCTURE-ACTIVITY RELATIONSHIP STUDIES ON THE TOXICITIES OF BENZENE DERIVATIVES:
I. AN ADDITIVITY MODEL. Environmental Toxicology and Chemistry, Vol. 3, pp. 355-365</t>
  </si>
  <si>
    <t>Hall, L.H., Maynard, E.L. (1989) Lemont, K.B., QSAR INVESTIGATION OF BENZENE TOXICITY TO FATHEAD MINNOW USING MOLECULAR CONNECTIVITY. Environmental Toxicology and Chemistry. 8: pp. 783-788.</t>
  </si>
  <si>
    <t>Heitmuller, P. T., Hollister, T. A. et Parrish, P. R. (1981). Acute toxicity of 54 industrial chemicals to sheepshead minnows (Cyprinodon variegatus). Bulletin of Environmental Contamination and Toxicology, 27-27(1), pp. 596-604.</t>
  </si>
  <si>
    <t>CL50 non définie pour le toluène, solubilité supérieure aux limites de la solubilité dans l’eau pour l'éthylbenzène, informations insuffisantes sur la conception et les résultats des essais. Les concentrations mesurées ne sont pas indiquées et les valeurs limites sont basées sur les concentrations nominales. Essai statique. Il n'est pas précisé si le récipient d'essai était couvert ou scellé. Température élevée.</t>
  </si>
  <si>
    <t xml:space="preserve">Détails adéquats insuffisants sur les essais, n’applique pas la méthode standard, n’indique ni les témoins ni la mortalité de ceux-ci, n’indique pas le nombre et les concentrations des expositions, reposent sur les concentrations nominales et n’indique pas si les concentrations ont été maintenues ni si le récipient était scellé. </t>
  </si>
  <si>
    <t xml:space="preserve">Hodson P, Dixon D et Kaiser K. 1988. Estimating the acute toxicity
of waterborne chemicals in trout from measurements of median
lethal dose and the octanol-water partition coefficient. Environ
Toxicol Chem 7: pp. 443–454.
</t>
  </si>
  <si>
    <t>Hodson, P.V., Dixon, D.G. et Kaiser, K.L.E. (1984). Mesure de la dose létale médiane à titre d’indication rapide de la toxicité des contaminants pour les poissons. Environmental Toxicology and Chemistry, 3, pp. 243-254.</t>
  </si>
  <si>
    <t>Juchelka, C.M., Snell, T.W. (1994) Rapid Toxicity Assessment Using Rotifer Ingestion Rate. Arch. Environ. Contam. Toxicol. 26: pp. 549-554.</t>
  </si>
  <si>
    <t>Könemann, H. (1981). Quantitative structure-activity relationships in fish toxicity studies Part 1: Relationship for 50 industrial pollutants. Toxicology, 19(3), pp. 209-221.</t>
  </si>
  <si>
    <t>Konemann, H. 1981. Quantitative structure–activity relationships in fish toxicity studies. Part 1. Relationship for 50 industrial pollutants. Toxicology 19: pp. 209–221.</t>
  </si>
  <si>
    <t>Xylène, Toluène</t>
  </si>
  <si>
    <t>Korn, S., J.W. Struhsaker, et P. Benville Jr. 1976. Effects of benzene on growth, fat content, and coloric content of striped bass, Morone saxatilis. Fish. Bull. 74: pp. 694–698.</t>
  </si>
  <si>
    <t xml:space="preserve">Seulement deux concentrations d'exposition. « Les concentrations de benzène ont varié en raison des fluctuations du débit d'eau causées par les particules qui obstruent les vannes ». Le traitement de haut niveau a varié de 3,6 à 8,1 µl/litre au cours de l’essai de 4 semaines; le traitement de faible niveau variait de 1,5 à 5,4 µl/litre. L'analyse de la variance de la concentration de benzène dans l'eau a montré une augmentation significative (P&lt;0,01) aux deux niveaux au cours de la période d'essai. </t>
  </si>
  <si>
    <t>Benzène, Éthylbenzène, Toluène</t>
  </si>
  <si>
    <r>
      <t xml:space="preserve">Li, X., Zhang, T., Min, X., Peng, L. (2010) </t>
    </r>
    <r>
      <rPr>
        <i/>
        <sz val="12"/>
        <rFont val="Arial"/>
        <family val="2"/>
      </rPr>
      <t>Toxicity of aromatic compounds to Tetrahymena estimated by microcalorimetry and QSAR</t>
    </r>
    <r>
      <rPr>
        <sz val="12"/>
        <rFont val="Arial"/>
        <family val="2"/>
      </rPr>
      <t>. Aquatic Toxicology. 98: pp. 322-327.</t>
    </r>
  </si>
  <si>
    <r>
      <t xml:space="preserve">Mayes, M. A., Alexander, H. C. et Dill, D. C. (1983). </t>
    </r>
    <r>
      <rPr>
        <i/>
        <sz val="12"/>
        <rFont val="Arial"/>
        <family val="2"/>
      </rPr>
      <t>A study to assess the influence of age on the response of fathead minnows in static acute toxicity tests</t>
    </r>
    <r>
      <rPr>
        <sz val="12"/>
        <rFont val="Arial"/>
        <family val="2"/>
      </rPr>
      <t>. Bulletin of Environmental Contamination and Toxicology, 31(2), pp. 139-147.</t>
    </r>
  </si>
  <si>
    <t>Benzène, Toluène, o-Xylène</t>
  </si>
  <si>
    <r>
      <t>Maynard, R.D. Et Weber, D.D. (1981)</t>
    </r>
    <r>
      <rPr>
        <i/>
        <sz val="12"/>
        <rFont val="Arial"/>
        <family val="2"/>
      </rPr>
      <t xml:space="preserve"> Avoidance reactions of juvenile coho salmon (Oncorhynchus kisutch) to monocyclic aromatics</t>
    </r>
    <r>
      <rPr>
        <sz val="12"/>
        <rFont val="Arial"/>
        <family val="2"/>
      </rPr>
      <t>. Can. J . Fish. Aquat. Sci. 38: pp. 772-778.</t>
    </r>
  </si>
  <si>
    <r>
      <t xml:space="preserve">Moles, A. (1980) </t>
    </r>
    <r>
      <rPr>
        <i/>
        <sz val="12"/>
        <rFont val="Arial"/>
        <family val="2"/>
      </rPr>
      <t xml:space="preserve">Sensitivity of Parasitized Coho Salmon Fry to Crude Oil, Toluene, and Naphthalene. </t>
    </r>
    <r>
      <rPr>
        <sz val="12"/>
        <rFont val="Arial"/>
        <family val="2"/>
      </rPr>
      <t>Transactions of the American Fisheries Society. 109: pp. 293-297.</t>
    </r>
  </si>
  <si>
    <r>
      <t>Moles, A. et S.D. Rice et S. Korn. 1979.</t>
    </r>
    <r>
      <rPr>
        <i/>
        <sz val="12"/>
        <rFont val="Arial"/>
        <family val="2"/>
      </rPr>
      <t xml:space="preserve"> Sensitivity of Alaskan freshwater and anadromous fishes to Prudhoe Bay crude oil and benzene</t>
    </r>
    <r>
      <rPr>
        <sz val="12"/>
        <rFont val="Arial"/>
        <family val="2"/>
      </rPr>
      <t>. Trans. Am. Fish. Soc. 108: pp. 408-414.</t>
    </r>
  </si>
  <si>
    <r>
      <t xml:space="preserve">Nunes, P. et P.E. Benville Jr. 1978. </t>
    </r>
    <r>
      <rPr>
        <i/>
        <sz val="12"/>
        <rFont val="Arial"/>
        <family val="2"/>
      </rPr>
      <t>Acute toxicity of the water soluble fraction of Cook inlet crude oil to the manila clam</t>
    </r>
    <r>
      <rPr>
        <sz val="12"/>
        <rFont val="Arial"/>
        <family val="2"/>
      </rPr>
      <t>. Mar. Pollut. Bull. 9: pp. 324–331.</t>
    </r>
  </si>
  <si>
    <t>Benzène, Toluène, Éthylbenzène, Xylène</t>
  </si>
  <si>
    <r>
      <t xml:space="preserve">Peng, C., Lee, J.W., Sichani, H.T. et Ng, J.C. (2015) </t>
    </r>
    <r>
      <rPr>
        <i/>
        <sz val="12"/>
        <rFont val="Arial"/>
        <family val="2"/>
      </rPr>
      <t>Toxic effects of individual and combined effects of BTEX on Euglena gracilis</t>
    </r>
    <r>
      <rPr>
        <sz val="12"/>
        <rFont val="Arial"/>
        <family val="2"/>
      </rPr>
      <t>. Journal of Hazardous Materials. 284: pp. 10-18.</t>
    </r>
  </si>
  <si>
    <t>Aucune mesure supplémentaire n'a été prise pour assurer le maintien des concentrations, les récipients n'étaient pas scellés, les concentrations n'ont pas été mesurées, l'eau n'a pas été renouvelée pendant l'essai statique de 96 heures, la mortalité des témoins n'a pas été déclarée.  « "Toutes les valeurs de CL50 calculées en fonction de la concentration initiale de la substance toxique ». Plusieurs de ces composés sont très volatils et certains sont susceptibles d'être décomposés biologiquement. Cependant, aucune mesure chimique n'était disponible pour déterminer les concentrations des substances toxiques; Il est certain que les concentrations effectives ont diminué avec le temps ».</t>
  </si>
  <si>
    <t>Rocha, A.C.S., Reis-Henriques, M.A., Galhano, V., Ferreira, M. et Guimaraes, L. (2016). Toxicity of seven priority hazardous and noxious substances (HNSs) to Marine organisms: Current status, knowledge gaps and recommendations for future research. Science of the Total Environment. 542: pp. 728-749.</t>
  </si>
  <si>
    <r>
      <t>Roghair, C. J., Buijze, A., Yedema, E. S. et Hermens, J. L. (1994).</t>
    </r>
    <r>
      <rPr>
        <i/>
        <sz val="12"/>
        <rFont val="Arial"/>
        <family val="2"/>
      </rPr>
      <t xml:space="preserve"> A QSAR for base-line toxicity to the midge Chironomus riparius.</t>
    </r>
    <r>
      <rPr>
        <sz val="12"/>
        <rFont val="Arial"/>
        <family val="2"/>
      </rPr>
      <t xml:space="preserve"> Chemosphere, 28(5), pp. 989-997.</t>
    </r>
  </si>
  <si>
    <r>
      <t xml:space="preserve">Schultz, T. W., Bryant, S. E. et Kissel, T. S. (1996). </t>
    </r>
    <r>
      <rPr>
        <i/>
        <sz val="12"/>
        <rFont val="Arial"/>
        <family val="2"/>
      </rPr>
      <t>Toxicological Assessment in Tetrahymena of Intermediates in Aerobic Microbial Transformation of Toluene and p-Xylene</t>
    </r>
    <r>
      <rPr>
        <sz val="12"/>
        <rFont val="Arial"/>
        <family val="2"/>
      </rPr>
      <t>. Bulletin of Environmental Contamination and Toxicology, 56(1), pp. 129-134.</t>
    </r>
  </si>
  <si>
    <r>
      <t xml:space="preserve">Shitanda, I., Takada, K., Sakai, Y. et Tatsuma, T. (2004) </t>
    </r>
    <r>
      <rPr>
        <i/>
        <sz val="12"/>
        <rFont val="Arial"/>
        <family val="2"/>
      </rPr>
      <t>Compact amperometric algal biosensors for the evaluation of water toxicity</t>
    </r>
    <r>
      <rPr>
        <sz val="12"/>
        <rFont val="Arial"/>
        <family val="2"/>
      </rPr>
      <t>. Analytica Chimica Acta. 530: 1, pp. 91–197.</t>
    </r>
  </si>
  <si>
    <r>
      <t xml:space="preserve">Slooff, W. (1983). </t>
    </r>
    <r>
      <rPr>
        <i/>
        <sz val="12"/>
        <rFont val="Arial"/>
        <family val="2"/>
      </rPr>
      <t>Benthic macroinvertebrates and water quality assessment: some toxicological considerations</t>
    </r>
    <r>
      <rPr>
        <sz val="12"/>
        <rFont val="Arial"/>
        <family val="2"/>
      </rPr>
      <t>. Aquatic Toxicology, 4, pp. 73-82.</t>
    </r>
  </si>
  <si>
    <r>
      <t xml:space="preserve">Snell et Moffat. 1992. </t>
    </r>
    <r>
      <rPr>
        <i/>
        <sz val="12"/>
        <rFont val="Arial"/>
        <family val="2"/>
      </rPr>
      <t xml:space="preserve"> A 2-d LIFE CYCLE TEST WITH THE ROTIFER BRACHIONUS CALYCIFLORUS</t>
    </r>
    <r>
      <rPr>
        <sz val="12"/>
        <rFont val="Arial"/>
        <family val="2"/>
      </rPr>
      <t xml:space="preserve">. Environmental Toxicology and Chemistry, Vol. 11  pp. 1249-1257       </t>
    </r>
  </si>
  <si>
    <r>
      <t>Struhsaker, J.W. 1977. E</t>
    </r>
    <r>
      <rPr>
        <i/>
        <sz val="12"/>
        <rFont val="Arial"/>
        <family val="2"/>
      </rPr>
      <t>ffects of benzene (a toxic component of petroleum) on spawning pacific herring, Clupea harengus pallasi. Fish</t>
    </r>
    <r>
      <rPr>
        <sz val="12"/>
        <rFont val="Arial"/>
        <family val="2"/>
      </rPr>
      <t>. Bull. 75(1): pp. 43–49.</t>
    </r>
  </si>
  <si>
    <r>
      <t xml:space="preserve">Tatem, H., Cox, B. et Anderson, J. (1978). </t>
    </r>
    <r>
      <rPr>
        <i/>
        <sz val="12"/>
        <rFont val="Arial"/>
        <family val="2"/>
      </rPr>
      <t>The toxicity of oils and petroleum hydrocarbons to estuarine crustaceans.</t>
    </r>
    <r>
      <rPr>
        <sz val="12"/>
        <rFont val="Arial"/>
        <family val="2"/>
      </rPr>
      <t xml:space="preserve"> Estuarine and Coastal Marine Science, 6(4), pp. 365-373.</t>
    </r>
  </si>
  <si>
    <t>Effet inacceptable : fréquence respiratoire et consommation d'oxygène. Les concentrations n'ont pas été maintenues (20 % ou moins de la concentration initiale), seules deux concentrations ont été testées. Document non accessible en ligne gratuitement.</t>
  </si>
  <si>
    <r>
      <t xml:space="preserve">Tosato, M.L., Vigano, L., Skagerberg, B. et Clementi, S. (1991). </t>
    </r>
    <r>
      <rPr>
        <i/>
        <sz val="12"/>
        <rFont val="Arial"/>
        <family val="2"/>
      </rPr>
      <t>A New Strategy for Ranking Chemical Hazards. Framework and Application</t>
    </r>
    <r>
      <rPr>
        <sz val="12"/>
        <rFont val="Arial"/>
        <family val="2"/>
      </rPr>
      <t>. Environ. Sci. Technol. 25: pp. 695-702.</t>
    </r>
  </si>
  <si>
    <r>
      <t xml:space="preserve">Wallen, I. E., W. C. Greer et R. Lasater. </t>
    </r>
    <r>
      <rPr>
        <i/>
        <sz val="12"/>
        <rFont val="Arial"/>
        <family val="2"/>
      </rPr>
      <t>Toxicity to ‘Gambusia Affinis’ of Certain Pure Chemicals in Turbid Waters</t>
    </r>
    <r>
      <rPr>
        <sz val="12"/>
        <rFont val="Arial"/>
        <family val="2"/>
      </rPr>
      <t>. Sewage and Industrial Wastes 29, no. 6 (1957): pp. 695–711. http://www.jstor.org/stable/25033364.</t>
    </r>
  </si>
  <si>
    <t>Les concentrations moyennes mesurées ne correspondaient qu’à 5 à 8 % de la valeur nominale dans les essais de toxicité aiguë et de 3 à 4 % pour les PSV. Ne mentionne pas si le récipient d’essai était fermé ou scellé. Température élevée testée : non représentative des eaux canadiennes (29 degrés).</t>
  </si>
  <si>
    <t>Benzène, Éthylbenzène, Xylène</t>
  </si>
  <si>
    <r>
      <t>Zhao, He, et Wang. (1995)</t>
    </r>
    <r>
      <rPr>
        <i/>
        <sz val="12"/>
        <rFont val="Arial"/>
        <family val="2"/>
      </rPr>
      <t xml:space="preserve">. Predicting toxicities of substituted aromatic hydrocarbons to fish by toxicities to Daphnia Magna or Photobacterium Phosphoreum. </t>
    </r>
    <r>
      <rPr>
        <sz val="12"/>
        <rFont val="Arial"/>
        <family val="2"/>
      </rPr>
      <t>Toxicology and Environmental Chemistry, vol. 51:1-4, no. 9: pp. 191 à 195</t>
    </r>
  </si>
  <si>
    <r>
      <t xml:space="preserve">Zheng et al. 2017. </t>
    </r>
    <r>
      <rPr>
        <i/>
        <sz val="12"/>
        <rFont val="Arial"/>
        <family val="2"/>
      </rPr>
      <t>Evaluating the toxic effects of three priority hazardous and noxious substances (HNS) to rotifer Brachionus plicatilis.</t>
    </r>
    <r>
      <rPr>
        <sz val="12"/>
        <rFont val="Arial"/>
        <family val="2"/>
      </rPr>
      <t xml:space="preserve">  Environmental Science and Pollution Research, volume 24, Issue 25, pp. 27277-27287</t>
    </r>
  </si>
  <si>
    <r>
      <t>Zheng, S., Zhou, Q., Gao, J., Xiong, H., Chen, C. (2012)</t>
    </r>
    <r>
      <rPr>
        <i/>
        <sz val="12"/>
        <rFont val="Arial"/>
        <family val="2"/>
      </rPr>
      <t xml:space="preserve"> Behavioral alteration and DNA damage of freshwater snail Bellamya aeruginosa stressed by ethylbenzene and its tissue residue. </t>
    </r>
    <r>
      <rPr>
        <sz val="12"/>
        <rFont val="Arial"/>
        <family val="2"/>
      </rPr>
      <t>Ecotoxicology and Environmental Safety. 81: pp. 43–48.</t>
    </r>
  </si>
  <si>
    <t>Une seule concentration d'exposition; espèces tropicales.</t>
  </si>
  <si>
    <t>ex. Benzène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</si>
</sst>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Times New Roman"/>
      <family val="1"/>
    </font>
    <font>
      <b/>
      <sz val="11"/>
      <color theme="1"/>
      <name val="Times New Roman"/>
      <family val="1"/>
    </font>
    <font>
      <i/>
      <sz val="11"/>
      <color theme="1"/>
      <name val="Times New Roman"/>
      <family val="1"/>
    </font>
    <font>
      <sz val="11"/>
      <name val="Times New Roman"/>
      <family val="1"/>
    </font>
    <font>
      <i/>
      <sz val="11"/>
      <name val="Times New Roman"/>
      <family val="1"/>
    </font>
    <font>
      <sz val="10"/>
      <name val="Arial"/>
      <family val="2"/>
    </font>
    <font>
      <sz val="11"/>
      <color rgb="FFFF0000"/>
      <name val="Times New Roman"/>
      <family val="1"/>
    </font>
    <font>
      <b/>
      <sz val="11"/>
      <name val="Times New Roman"/>
      <family val="1"/>
    </font>
    <font>
      <sz val="11"/>
      <color theme="1"/>
      <name val="Calibri"/>
      <family val="2"/>
      <scheme val="minor"/>
    </font>
    <font>
      <sz val="11"/>
      <color rgb="FFC00000"/>
      <name val="Times New Roman"/>
      <family val="1"/>
    </font>
    <font>
      <sz val="12"/>
      <name val="Arial"/>
      <family val="2"/>
    </font>
    <font>
      <i/>
      <sz val="12"/>
      <name val="Arial"/>
      <family val="2"/>
    </font>
    <font>
      <b/>
      <sz val="11"/>
      <color theme="1"/>
      <name val="Calibri"/>
      <family val="2"/>
      <scheme val="minor"/>
    </font>
    <font>
      <sz val="11"/>
      <name val="Calibri"/>
      <family val="2"/>
      <scheme val="minor"/>
    </font>
    <font>
      <sz val="11"/>
      <color rgb="FFFF0000"/>
      <name val="Calibri"/>
      <family val="2"/>
      <scheme val="minor"/>
    </font>
    <font>
      <sz val="11"/>
      <name val="Calibri"/>
      <family val="2"/>
    </font>
    <font>
      <sz val="10"/>
      <name val="Calibri"/>
      <family val="2"/>
      <scheme val="minor"/>
    </font>
    <font>
      <sz val="10"/>
      <color theme="9"/>
      <name val="Calibri"/>
      <family val="2"/>
      <scheme val="minor"/>
    </font>
    <font>
      <sz val="11"/>
      <color theme="5"/>
      <name val="Calibri"/>
      <family val="2"/>
      <scheme val="minor"/>
    </font>
    <font>
      <b/>
      <sz val="10"/>
      <color theme="1"/>
      <name val="Times New Roman"/>
      <family val="1"/>
    </font>
    <font>
      <sz val="11"/>
      <color rgb="FF000000"/>
      <name val="Calibri"/>
      <family val="2"/>
      <scheme val="minor"/>
    </font>
    <font>
      <sz val="12"/>
      <color rgb="FF000000"/>
      <name val="Arial"/>
      <family val="2"/>
    </font>
    <font>
      <i/>
      <sz val="11"/>
      <color theme="1"/>
      <name val="Calibri"/>
      <family val="2"/>
      <scheme val="minor"/>
    </font>
    <font>
      <i/>
      <sz val="11"/>
      <color rgb="FF000000"/>
      <name val="Times New Roman"/>
      <family val="1"/>
    </font>
    <font>
      <sz val="11"/>
      <color rgb="FF000000"/>
      <name val="Times New Roman"/>
      <family val="1"/>
    </font>
    <font>
      <b/>
      <sz val="11"/>
      <color rgb="FF000000"/>
      <name val="Times New Roman"/>
      <family val="1"/>
    </font>
    <font>
      <vertAlign val="superscript"/>
      <sz val="11"/>
      <color theme="1"/>
      <name val="Calibri"/>
      <family val="2"/>
      <scheme val="minor"/>
    </font>
    <font>
      <i/>
      <sz val="12"/>
      <color rgb="FF000000"/>
      <name val="Arial"/>
      <family val="2"/>
    </font>
    <font>
      <sz val="11"/>
      <color theme="1"/>
      <name val="Calibri"/>
      <family val="2"/>
    </font>
    <font>
      <vertAlign val="subscript"/>
      <sz val="11"/>
      <color rgb="FF000000"/>
      <name val="Calibri"/>
      <family val="2"/>
    </font>
    <font>
      <sz val="10"/>
      <color theme="1"/>
      <name val="Calibri"/>
      <family val="2"/>
      <scheme val="minor"/>
    </font>
    <font>
      <sz val="10"/>
      <color rgb="FF000000"/>
      <name val="Calibri"/>
      <family val="2"/>
      <scheme val="minor"/>
    </font>
    <font>
      <sz val="8"/>
      <name val="Calibri"/>
      <family val="2"/>
      <scheme val="minor"/>
    </font>
    <font>
      <i/>
      <sz val="12"/>
      <color theme="1"/>
      <name val="Arial"/>
      <family val="2"/>
    </font>
  </fonts>
  <fills count="16">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FFC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ck">
        <color auto="1"/>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8">
    <xf numFmtId="0" fontId="0" fillId="0" borderId="0"/>
    <xf numFmtId="0" fontId="6" fillId="0" borderId="0"/>
    <xf numFmtId="9" fontId="15" fillId="0" borderId="0" applyFont="0" applyFill="0" applyBorder="0" applyAlignment="0" applyProtection="0"/>
    <xf numFmtId="0" fontId="5" fillId="0" borderId="0"/>
    <xf numFmtId="0" fontId="4" fillId="0" borderId="0"/>
    <xf numFmtId="0" fontId="4" fillId="0" borderId="0"/>
    <xf numFmtId="0" fontId="3" fillId="0" borderId="0"/>
    <xf numFmtId="0" fontId="15" fillId="0" borderId="0"/>
  </cellStyleXfs>
  <cellXfs count="170">
    <xf numFmtId="0" fontId="0" fillId="0" borderId="0" xfId="0"/>
    <xf numFmtId="0" fontId="7" fillId="0" borderId="0" xfId="0" applyFont="1"/>
    <xf numFmtId="0" fontId="7" fillId="0" borderId="0" xfId="0" applyFont="1" applyAlignment="1">
      <alignment wrapText="1"/>
    </xf>
    <xf numFmtId="0" fontId="7" fillId="2" borderId="0" xfId="0" applyFont="1" applyFill="1"/>
    <xf numFmtId="0" fontId="7" fillId="2" borderId="0" xfId="0" applyFont="1" applyFill="1" applyAlignment="1">
      <alignment wrapText="1"/>
    </xf>
    <xf numFmtId="0" fontId="10" fillId="2" borderId="0" xfId="0" applyFont="1" applyFill="1" applyAlignment="1" applyProtection="1">
      <alignment vertical="center"/>
      <protection locked="0"/>
    </xf>
    <xf numFmtId="0" fontId="7" fillId="3" borderId="0" xfId="0" applyFont="1" applyFill="1"/>
    <xf numFmtId="0" fontId="7" fillId="3" borderId="0" xfId="0" applyFont="1" applyFill="1" applyAlignment="1">
      <alignment wrapText="1"/>
    </xf>
    <xf numFmtId="0" fontId="7" fillId="4" borderId="0" xfId="0" applyFont="1" applyFill="1"/>
    <xf numFmtId="0" fontId="7" fillId="4" borderId="0" xfId="0" applyFont="1" applyFill="1" applyAlignment="1">
      <alignment wrapText="1"/>
    </xf>
    <xf numFmtId="0" fontId="7" fillId="4" borderId="0" xfId="0" applyFont="1" applyFill="1" applyAlignment="1">
      <alignment horizontal="right"/>
    </xf>
    <xf numFmtId="0" fontId="10" fillId="4" borderId="0" xfId="0" applyFont="1" applyFill="1" applyAlignment="1" applyProtection="1">
      <alignment horizontal="right"/>
      <protection locked="0"/>
    </xf>
    <xf numFmtId="0" fontId="10" fillId="4" borderId="0" xfId="0" applyFont="1" applyFill="1" applyAlignment="1" applyProtection="1">
      <alignment vertical="center"/>
      <protection locked="0"/>
    </xf>
    <xf numFmtId="0" fontId="12" fillId="4" borderId="0" xfId="0" applyFont="1" applyFill="1" applyAlignment="1">
      <alignment vertical="center"/>
    </xf>
    <xf numFmtId="0" fontId="7"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0" xfId="0" applyFont="1" applyFill="1"/>
    <xf numFmtId="0" fontId="10" fillId="2" borderId="0" xfId="0" applyFont="1" applyFill="1"/>
    <xf numFmtId="0" fontId="7" fillId="2" borderId="0" xfId="0" applyFont="1" applyFill="1" applyAlignment="1">
      <alignment horizontal="right" wrapText="1"/>
    </xf>
    <xf numFmtId="0" fontId="7" fillId="5" borderId="3" xfId="0" applyFont="1" applyFill="1" applyBorder="1" applyAlignment="1">
      <alignment horizontal="center" vertical="center" wrapText="1"/>
    </xf>
    <xf numFmtId="0" fontId="7" fillId="5" borderId="0" xfId="0" applyFont="1" applyFill="1" applyAlignment="1">
      <alignment wrapText="1"/>
    </xf>
    <xf numFmtId="0" fontId="10" fillId="2" borderId="0" xfId="0" applyFont="1" applyFill="1" applyAlignment="1" applyProtection="1">
      <alignment vertical="center" wrapText="1"/>
      <protection locked="0"/>
    </xf>
    <xf numFmtId="0" fontId="10" fillId="2" borderId="0" xfId="0" applyFont="1" applyFill="1" applyAlignment="1">
      <alignment vertical="center" wrapText="1"/>
    </xf>
    <xf numFmtId="0" fontId="14" fillId="2" borderId="0" xfId="0" applyFont="1" applyFill="1" applyAlignment="1" applyProtection="1">
      <alignment wrapText="1"/>
      <protection locked="0"/>
    </xf>
    <xf numFmtId="0" fontId="10" fillId="2" borderId="0" xfId="0" applyFont="1" applyFill="1" applyAlignment="1" applyProtection="1">
      <alignment horizontal="right" wrapText="1"/>
      <protection locked="0"/>
    </xf>
    <xf numFmtId="0" fontId="12" fillId="2" borderId="0" xfId="0" applyFont="1" applyFill="1" applyAlignment="1">
      <alignment vertical="center" wrapText="1"/>
    </xf>
    <xf numFmtId="0" fontId="10" fillId="2" borderId="0" xfId="0" applyFont="1" applyFill="1" applyAlignment="1" applyProtection="1">
      <alignment wrapText="1"/>
      <protection locked="0"/>
    </xf>
    <xf numFmtId="0" fontId="7" fillId="4" borderId="0" xfId="0" applyFont="1" applyFill="1" applyAlignment="1">
      <alignment horizontal="right" wrapText="1"/>
    </xf>
    <xf numFmtId="0" fontId="10" fillId="4" borderId="0" xfId="0" applyFont="1" applyFill="1" applyAlignment="1" applyProtection="1">
      <alignment horizontal="right" wrapText="1"/>
      <protection locked="0"/>
    </xf>
    <xf numFmtId="0" fontId="10" fillId="4" borderId="0" xfId="0" applyFont="1" applyFill="1" applyAlignment="1" applyProtection="1">
      <alignment vertical="center" wrapText="1"/>
      <protection locked="0"/>
    </xf>
    <xf numFmtId="0" fontId="12" fillId="4" borderId="0" xfId="0" applyFont="1" applyFill="1" applyAlignment="1">
      <alignment vertical="center" wrapText="1"/>
    </xf>
    <xf numFmtId="0" fontId="7" fillId="0" borderId="0" xfId="0" applyFont="1" applyAlignment="1">
      <alignment horizontal="right" wrapText="1"/>
    </xf>
    <xf numFmtId="0" fontId="7" fillId="0" borderId="0" xfId="0" applyFont="1" applyAlignment="1">
      <alignment horizontal="right"/>
    </xf>
    <xf numFmtId="0" fontId="7" fillId="6" borderId="0" xfId="0" applyFont="1" applyFill="1"/>
    <xf numFmtId="0" fontId="8" fillId="6" borderId="0" xfId="0" applyFont="1" applyFill="1"/>
    <xf numFmtId="0" fontId="0" fillId="4" borderId="0" xfId="0" applyFill="1"/>
    <xf numFmtId="2" fontId="7" fillId="2" borderId="0" xfId="0" applyNumberFormat="1" applyFont="1" applyFill="1" applyAlignment="1">
      <alignment horizontal="right" wrapText="1"/>
    </xf>
    <xf numFmtId="0" fontId="8" fillId="4" borderId="0" xfId="0" applyFont="1" applyFill="1" applyAlignment="1">
      <alignment wrapText="1"/>
    </xf>
    <xf numFmtId="0" fontId="10" fillId="4" borderId="0" xfId="0" applyFont="1" applyFill="1" applyAlignment="1">
      <alignment vertical="center" wrapText="1"/>
    </xf>
    <xf numFmtId="0" fontId="10" fillId="5" borderId="1" xfId="0" applyFont="1" applyFill="1" applyBorder="1" applyAlignment="1">
      <alignment horizontal="center" vertical="center" wrapText="1"/>
    </xf>
    <xf numFmtId="0" fontId="7" fillId="2" borderId="0" xfId="0" applyFont="1" applyFill="1" applyAlignment="1">
      <alignment horizontal="left"/>
    </xf>
    <xf numFmtId="0" fontId="7" fillId="4" borderId="0" xfId="0" applyFont="1" applyFill="1" applyAlignment="1">
      <alignment horizontal="left"/>
    </xf>
    <xf numFmtId="0" fontId="10" fillId="4" borderId="0" xfId="0" applyFont="1" applyFill="1" applyAlignment="1">
      <alignment horizontal="left"/>
    </xf>
    <xf numFmtId="0" fontId="7" fillId="6" borderId="0" xfId="0" applyFont="1" applyFill="1" applyAlignment="1">
      <alignment horizontal="left"/>
    </xf>
    <xf numFmtId="0" fontId="10" fillId="6" borderId="0" xfId="0" applyFont="1" applyFill="1" applyAlignment="1">
      <alignment horizontal="left"/>
    </xf>
    <xf numFmtId="0" fontId="7" fillId="0" borderId="0" xfId="0" applyFont="1" applyAlignment="1">
      <alignment horizontal="left"/>
    </xf>
    <xf numFmtId="0" fontId="7" fillId="5" borderId="0" xfId="0" applyFont="1" applyFill="1" applyAlignment="1">
      <alignment horizontal="center"/>
    </xf>
    <xf numFmtId="0" fontId="10" fillId="2" borderId="0" xfId="0" applyFont="1" applyFill="1" applyAlignment="1">
      <alignment horizontal="left"/>
    </xf>
    <xf numFmtId="0" fontId="7" fillId="2" borderId="0" xfId="0" applyFont="1" applyFill="1" applyAlignment="1">
      <alignment horizontal="left" vertical="center"/>
    </xf>
    <xf numFmtId="2" fontId="7" fillId="4" borderId="0" xfId="0" applyNumberFormat="1" applyFont="1" applyFill="1" applyAlignment="1">
      <alignment horizontal="left"/>
    </xf>
    <xf numFmtId="0" fontId="7" fillId="4" borderId="0" xfId="0" applyFont="1" applyFill="1" applyAlignment="1">
      <alignment horizontal="left" wrapText="1"/>
    </xf>
    <xf numFmtId="0" fontId="0" fillId="4" borderId="0" xfId="0" applyFill="1" applyAlignment="1">
      <alignment horizontal="left"/>
    </xf>
    <xf numFmtId="0" fontId="10" fillId="4" borderId="0" xfId="0" applyFont="1" applyFill="1" applyAlignment="1" applyProtection="1">
      <alignment horizontal="left"/>
      <protection locked="0"/>
    </xf>
    <xf numFmtId="0" fontId="10" fillId="4" borderId="0" xfId="0" applyFont="1" applyFill="1" applyAlignment="1" applyProtection="1">
      <alignment horizontal="left" vertical="center"/>
      <protection locked="0"/>
    </xf>
    <xf numFmtId="0" fontId="8" fillId="6" borderId="0" xfId="0" applyFont="1" applyFill="1" applyAlignment="1">
      <alignment horizontal="left"/>
    </xf>
    <xf numFmtId="0" fontId="0" fillId="6" borderId="0" xfId="0" applyFill="1" applyAlignment="1">
      <alignment horizontal="left"/>
    </xf>
    <xf numFmtId="0" fontId="7" fillId="6" borderId="0" xfId="0" quotePrefix="1" applyFont="1" applyFill="1" applyAlignment="1">
      <alignment horizontal="left"/>
    </xf>
    <xf numFmtId="0" fontId="7" fillId="6" borderId="0" xfId="0" applyFont="1" applyFill="1" applyAlignment="1">
      <alignment horizontal="left" vertical="center"/>
    </xf>
    <xf numFmtId="0" fontId="7" fillId="6" borderId="0" xfId="0" applyFont="1" applyFill="1" applyAlignment="1">
      <alignment horizontal="left" wrapText="1"/>
    </xf>
    <xf numFmtId="0" fontId="10" fillId="6" borderId="0" xfId="0" applyFont="1" applyFill="1" applyAlignment="1" applyProtection="1">
      <alignment horizontal="left" vertical="center"/>
      <protection locked="0"/>
    </xf>
    <xf numFmtId="0" fontId="9" fillId="2" borderId="0" xfId="0" applyFont="1" applyFill="1" applyAlignment="1">
      <alignment horizontal="left"/>
    </xf>
    <xf numFmtId="0" fontId="9" fillId="4" borderId="0" xfId="0" applyFont="1" applyFill="1" applyAlignment="1">
      <alignment horizontal="left"/>
    </xf>
    <xf numFmtId="0" fontId="9" fillId="4" borderId="0" xfId="0" applyFont="1" applyFill="1" applyAlignment="1">
      <alignment horizontal="left" wrapText="1"/>
    </xf>
    <xf numFmtId="0" fontId="12" fillId="4" borderId="0" xfId="0" applyFont="1" applyFill="1" applyAlignment="1">
      <alignment horizontal="left" vertical="center"/>
    </xf>
    <xf numFmtId="0" fontId="9" fillId="6" borderId="0" xfId="0" applyFont="1" applyFill="1" applyAlignment="1">
      <alignment horizontal="left"/>
    </xf>
    <xf numFmtId="49" fontId="7" fillId="6" borderId="0" xfId="0" applyNumberFormat="1" applyFont="1" applyFill="1" applyAlignment="1">
      <alignment horizontal="left"/>
    </xf>
    <xf numFmtId="0" fontId="13" fillId="6" borderId="0" xfId="0" applyFont="1" applyFill="1" applyAlignment="1">
      <alignment horizontal="left"/>
    </xf>
    <xf numFmtId="0" fontId="11" fillId="6" borderId="0" xfId="0" applyFont="1" applyFill="1" applyAlignment="1">
      <alignment horizontal="left"/>
    </xf>
    <xf numFmtId="0" fontId="14" fillId="6" borderId="0" xfId="0" applyFont="1" applyFill="1" applyAlignment="1">
      <alignment horizontal="left"/>
    </xf>
    <xf numFmtId="49" fontId="10" fillId="6" borderId="0" xfId="0" applyNumberFormat="1" applyFont="1" applyFill="1" applyAlignment="1">
      <alignment horizontal="left"/>
    </xf>
    <xf numFmtId="0" fontId="7" fillId="3" borderId="0" xfId="0" applyFont="1" applyFill="1" applyAlignment="1">
      <alignment horizontal="left"/>
    </xf>
    <xf numFmtId="2" fontId="7" fillId="6" borderId="0" xfId="0" applyNumberFormat="1" applyFont="1" applyFill="1" applyAlignment="1">
      <alignment horizontal="left"/>
    </xf>
    <xf numFmtId="0" fontId="0" fillId="2" borderId="0" xfId="0" applyFill="1" applyAlignment="1">
      <alignment horizontal="left"/>
    </xf>
    <xf numFmtId="0" fontId="11" fillId="2" borderId="0" xfId="0" applyFont="1" applyFill="1" applyAlignment="1">
      <alignment horizontal="left"/>
    </xf>
    <xf numFmtId="0" fontId="7" fillId="3" borderId="0" xfId="0" applyFont="1" applyFill="1" applyAlignment="1">
      <alignment horizontal="right" wrapText="1"/>
    </xf>
    <xf numFmtId="0" fontId="14" fillId="3" borderId="0" xfId="0" applyFont="1" applyFill="1" applyAlignment="1" applyProtection="1">
      <alignment wrapText="1"/>
      <protection locked="0"/>
    </xf>
    <xf numFmtId="0" fontId="10" fillId="3" borderId="0" xfId="0" applyFont="1" applyFill="1" applyAlignment="1">
      <alignment vertical="center" wrapText="1"/>
    </xf>
    <xf numFmtId="0" fontId="10" fillId="3" borderId="0" xfId="0" applyFont="1" applyFill="1"/>
    <xf numFmtId="0" fontId="10" fillId="3" borderId="0" xfId="0" applyFont="1" applyFill="1" applyAlignment="1" applyProtection="1">
      <alignment vertical="center"/>
      <protection locked="0"/>
    </xf>
    <xf numFmtId="0" fontId="8" fillId="3" borderId="0" xfId="0" applyFont="1" applyFill="1" applyAlignment="1">
      <alignment wrapText="1"/>
    </xf>
    <xf numFmtId="0" fontId="10" fillId="3" borderId="0" xfId="0" applyFont="1" applyFill="1" applyAlignment="1" applyProtection="1">
      <alignment vertical="center" wrapText="1"/>
      <protection locked="0"/>
    </xf>
    <xf numFmtId="0" fontId="10" fillId="3" borderId="0" xfId="0" applyFont="1" applyFill="1" applyAlignment="1" applyProtection="1">
      <alignment horizontal="right" wrapText="1"/>
      <protection locked="0"/>
    </xf>
    <xf numFmtId="0" fontId="12" fillId="3" borderId="0" xfId="0" applyFont="1" applyFill="1" applyAlignment="1">
      <alignment vertical="center" wrapText="1"/>
    </xf>
    <xf numFmtId="0" fontId="0" fillId="2" borderId="0" xfId="0" applyFill="1"/>
    <xf numFmtId="49" fontId="7" fillId="3" borderId="0" xfId="0" applyNumberFormat="1" applyFont="1" applyFill="1"/>
    <xf numFmtId="0" fontId="10" fillId="3" borderId="0" xfId="0" applyFont="1" applyFill="1" applyAlignment="1">
      <alignment horizontal="right" wrapText="1"/>
    </xf>
    <xf numFmtId="0" fontId="8" fillId="3" borderId="0" xfId="0" applyFont="1" applyFill="1"/>
    <xf numFmtId="9" fontId="7" fillId="3" borderId="0" xfId="2" applyFont="1" applyFill="1" applyAlignment="1">
      <alignment wrapText="1"/>
    </xf>
    <xf numFmtId="0" fontId="10" fillId="3" borderId="0" xfId="0" applyFont="1" applyFill="1" applyAlignment="1">
      <alignment horizontal="right"/>
    </xf>
    <xf numFmtId="0" fontId="7" fillId="3" borderId="0" xfId="0" quotePrefix="1" applyFont="1" applyFill="1"/>
    <xf numFmtId="2" fontId="7" fillId="2" borderId="0" xfId="0" applyNumberFormat="1" applyFont="1" applyFill="1"/>
    <xf numFmtId="0" fontId="7" fillId="2" borderId="0" xfId="0" applyFont="1" applyFill="1" applyAlignment="1">
      <alignment horizontal="right"/>
    </xf>
    <xf numFmtId="2" fontId="10" fillId="2" borderId="0" xfId="0" applyNumberFormat="1" applyFont="1" applyFill="1" applyAlignment="1">
      <alignment horizontal="left"/>
    </xf>
    <xf numFmtId="0" fontId="11" fillId="4" borderId="0" xfId="0" applyFont="1" applyFill="1" applyAlignment="1">
      <alignment horizontal="left" wrapText="1"/>
    </xf>
    <xf numFmtId="0" fontId="7" fillId="6" borderId="0" xfId="0" applyFont="1" applyFill="1" applyAlignment="1">
      <alignment horizontal="right"/>
    </xf>
    <xf numFmtId="0" fontId="16" fillId="2" borderId="0" xfId="0" applyFont="1" applyFill="1" applyAlignment="1">
      <alignment horizontal="left"/>
    </xf>
    <xf numFmtId="0" fontId="16" fillId="6" borderId="0" xfId="0" applyFont="1" applyFill="1" applyAlignment="1">
      <alignment horizontal="left"/>
    </xf>
    <xf numFmtId="0" fontId="14" fillId="5" borderId="3" xfId="0" applyFont="1" applyFill="1" applyBorder="1" applyAlignment="1">
      <alignment horizontal="center" vertical="center" wrapText="1"/>
    </xf>
    <xf numFmtId="0" fontId="4" fillId="0" borderId="0" xfId="4"/>
    <xf numFmtId="0" fontId="0" fillId="0" borderId="0" xfId="4" applyFont="1"/>
    <xf numFmtId="0" fontId="17" fillId="0" borderId="0" xfId="4" applyFont="1"/>
    <xf numFmtId="0" fontId="17" fillId="0" borderId="0" xfId="4" applyFont="1" applyAlignment="1">
      <alignment vertical="top" wrapText="1"/>
    </xf>
    <xf numFmtId="0" fontId="17" fillId="7" borderId="0" xfId="4" applyFont="1" applyFill="1"/>
    <xf numFmtId="0" fontId="17" fillId="0" borderId="0" xfId="5" applyFont="1" applyAlignment="1">
      <alignment vertical="top" wrapText="1"/>
    </xf>
    <xf numFmtId="0" fontId="15" fillId="0" borderId="0" xfId="7"/>
    <xf numFmtId="0" fontId="19" fillId="0" borderId="4" xfId="7" applyFont="1" applyBorder="1" applyAlignment="1">
      <alignment horizontal="center"/>
    </xf>
    <xf numFmtId="0" fontId="19" fillId="0" borderId="0" xfId="7" applyFont="1"/>
    <xf numFmtId="0" fontId="20" fillId="9" borderId="4" xfId="7" applyFont="1" applyFill="1" applyBorder="1"/>
    <xf numFmtId="0" fontId="20" fillId="9" borderId="6" xfId="7" applyFont="1" applyFill="1" applyBorder="1" applyAlignment="1">
      <alignment horizontal="right"/>
    </xf>
    <xf numFmtId="0" fontId="20" fillId="9" borderId="0" xfId="7" applyFont="1" applyFill="1"/>
    <xf numFmtId="0" fontId="20" fillId="9" borderId="8" xfId="7" applyFont="1" applyFill="1" applyBorder="1"/>
    <xf numFmtId="0" fontId="21" fillId="0" borderId="0" xfId="7" applyFont="1"/>
    <xf numFmtId="0" fontId="20" fillId="10" borderId="0" xfId="7" applyFont="1" applyFill="1"/>
    <xf numFmtId="0" fontId="20" fillId="10" borderId="8" xfId="7" applyFont="1" applyFill="1" applyBorder="1"/>
    <xf numFmtId="0" fontId="22" fillId="10" borderId="0" xfId="7" applyFont="1" applyFill="1"/>
    <xf numFmtId="0" fontId="20" fillId="11" borderId="0" xfId="7" applyFont="1" applyFill="1"/>
    <xf numFmtId="2" fontId="20" fillId="11" borderId="8" xfId="7" applyNumberFormat="1" applyFont="1" applyFill="1" applyBorder="1"/>
    <xf numFmtId="0" fontId="15" fillId="2" borderId="0" xfId="7" applyFill="1"/>
    <xf numFmtId="0" fontId="15" fillId="2" borderId="10" xfId="7" applyFill="1" applyBorder="1"/>
    <xf numFmtId="2" fontId="15" fillId="2" borderId="8" xfId="7" applyNumberFormat="1" applyFill="1" applyBorder="1"/>
    <xf numFmtId="0" fontId="26" fillId="5" borderId="1" xfId="0" applyFont="1" applyFill="1" applyBorder="1" applyAlignment="1">
      <alignment horizontal="center" vertical="center" wrapText="1"/>
    </xf>
    <xf numFmtId="0" fontId="21" fillId="0" borderId="0" xfId="0" applyFont="1"/>
    <xf numFmtId="2" fontId="10" fillId="4" borderId="0" xfId="0" applyNumberFormat="1" applyFont="1" applyFill="1" applyAlignment="1">
      <alignment horizontal="left"/>
    </xf>
    <xf numFmtId="0" fontId="9" fillId="2" borderId="0" xfId="0" applyFont="1" applyFill="1" applyAlignment="1">
      <alignment horizontal="left" wrapText="1"/>
    </xf>
    <xf numFmtId="0" fontId="11" fillId="4" borderId="0" xfId="0" applyFont="1" applyFill="1" applyAlignment="1">
      <alignment horizontal="left"/>
    </xf>
    <xf numFmtId="0" fontId="9" fillId="6" borderId="0" xfId="0" applyFont="1" applyFill="1" applyAlignment="1">
      <alignment horizontal="left" wrapText="1"/>
    </xf>
    <xf numFmtId="2" fontId="20" fillId="13" borderId="8" xfId="7" applyNumberFormat="1" applyFont="1" applyFill="1" applyBorder="1"/>
    <xf numFmtId="2" fontId="15" fillId="14" borderId="11" xfId="7" applyNumberFormat="1" applyFill="1" applyBorder="1"/>
    <xf numFmtId="0" fontId="4" fillId="8" borderId="0" xfId="4" applyFill="1" applyAlignment="1">
      <alignment vertical="top" wrapText="1"/>
    </xf>
    <xf numFmtId="0" fontId="4" fillId="0" borderId="0" xfId="4" applyAlignment="1">
      <alignment vertical="top" wrapText="1"/>
    </xf>
    <xf numFmtId="0" fontId="9" fillId="2" borderId="0" xfId="0" applyFont="1" applyFill="1"/>
    <xf numFmtId="0" fontId="9" fillId="2" borderId="0" xfId="0" applyFont="1" applyFill="1" applyAlignment="1">
      <alignment wrapText="1"/>
    </xf>
    <xf numFmtId="0" fontId="9" fillId="4" borderId="0" xfId="0" applyFont="1" applyFill="1"/>
    <xf numFmtId="0" fontId="9" fillId="4" borderId="0" xfId="0" applyFont="1" applyFill="1" applyAlignment="1">
      <alignment wrapText="1"/>
    </xf>
    <xf numFmtId="0" fontId="9" fillId="6" borderId="0" xfId="0" applyFont="1" applyFill="1"/>
    <xf numFmtId="0" fontId="9" fillId="3" borderId="0" xfId="0" applyFont="1" applyFill="1" applyAlignment="1">
      <alignment wrapText="1"/>
    </xf>
    <xf numFmtId="0" fontId="9" fillId="3" borderId="0" xfId="0" applyFont="1" applyFill="1"/>
    <xf numFmtId="0" fontId="2" fillId="0" borderId="0" xfId="4" applyFont="1" applyAlignment="1">
      <alignment vertical="top" wrapText="1"/>
    </xf>
    <xf numFmtId="2" fontId="10" fillId="4" borderId="0" xfId="0" applyNumberFormat="1" applyFont="1" applyFill="1" applyAlignment="1">
      <alignment horizontal="right" wrapText="1"/>
    </xf>
    <xf numFmtId="2" fontId="7" fillId="4" borderId="0" xfId="0" applyNumberFormat="1" applyFont="1" applyFill="1"/>
    <xf numFmtId="164" fontId="7" fillId="4" borderId="0" xfId="0" applyNumberFormat="1" applyFont="1" applyFill="1"/>
    <xf numFmtId="2" fontId="7" fillId="4" borderId="0" xfId="0" applyNumberFormat="1" applyFont="1" applyFill="1" applyAlignment="1">
      <alignment horizontal="right" wrapText="1"/>
    </xf>
    <xf numFmtId="2" fontId="10" fillId="2" borderId="0" xfId="0" applyNumberFormat="1" applyFont="1" applyFill="1"/>
    <xf numFmtId="0" fontId="1" fillId="8" borderId="0" xfId="4" applyFont="1" applyFill="1" applyAlignment="1">
      <alignment vertical="top" wrapText="1"/>
    </xf>
    <xf numFmtId="0" fontId="15" fillId="2" borderId="0" xfId="6" applyFont="1" applyFill="1"/>
    <xf numFmtId="0" fontId="15" fillId="0" borderId="0" xfId="6" applyFont="1"/>
    <xf numFmtId="0" fontId="15" fillId="0" borderId="0" xfId="0" applyFont="1"/>
    <xf numFmtId="0" fontId="15" fillId="12" borderId="0" xfId="0" applyFont="1" applyFill="1"/>
    <xf numFmtId="0" fontId="15" fillId="15" borderId="0" xfId="0" applyFont="1" applyFill="1"/>
    <xf numFmtId="11" fontId="15" fillId="0" borderId="0" xfId="0" applyNumberFormat="1" applyFont="1"/>
    <xf numFmtId="0" fontId="15" fillId="12" borderId="0" xfId="6" applyFont="1" applyFill="1"/>
    <xf numFmtId="0" fontId="10" fillId="3" borderId="0" xfId="0" applyFont="1" applyFill="1" applyAlignment="1" applyProtection="1">
      <alignment wrapText="1"/>
      <protection locked="0"/>
    </xf>
    <xf numFmtId="0" fontId="0" fillId="12" borderId="0" xfId="0" applyFill="1"/>
    <xf numFmtId="2" fontId="15" fillId="0" borderId="0" xfId="7" applyNumberFormat="1"/>
    <xf numFmtId="0" fontId="15" fillId="9" borderId="0" xfId="7" applyFill="1"/>
    <xf numFmtId="2" fontId="15" fillId="9" borderId="0" xfId="7" applyNumberFormat="1" applyFill="1"/>
    <xf numFmtId="2" fontId="0" fillId="9" borderId="0" xfId="0" applyNumberFormat="1" applyFill="1"/>
    <xf numFmtId="0" fontId="0" fillId="0" borderId="0" xfId="7" applyFont="1"/>
    <xf numFmtId="0" fontId="1" fillId="0" borderId="0" xfId="4" applyFont="1" applyAlignment="1">
      <alignment vertical="top" wrapText="1"/>
    </xf>
    <xf numFmtId="0" fontId="27" fillId="0" borderId="0" xfId="0" applyFont="1" applyAlignment="1">
      <alignment vertical="top" wrapText="1"/>
    </xf>
    <xf numFmtId="0" fontId="28" fillId="0" borderId="0" xfId="0" applyFont="1" applyBorder="1" applyAlignment="1">
      <alignment horizontal="left" vertical="top" wrapText="1"/>
    </xf>
    <xf numFmtId="0" fontId="7" fillId="2" borderId="0" xfId="0" applyFont="1" applyFill="1" applyAlignment="1">
      <alignment horizontal="left" wrapText="1"/>
    </xf>
    <xf numFmtId="0" fontId="20" fillId="9" borderId="5" xfId="7" applyFont="1" applyFill="1" applyBorder="1" applyAlignment="1">
      <alignment horizontal="center" vertical="center" textRotation="90"/>
    </xf>
    <xf numFmtId="0" fontId="20" fillId="9" borderId="7" xfId="7" applyFont="1" applyFill="1" applyBorder="1" applyAlignment="1">
      <alignment horizontal="center" vertical="center" textRotation="90"/>
    </xf>
    <xf numFmtId="0" fontId="20" fillId="10" borderId="7" xfId="7" applyFont="1" applyFill="1" applyBorder="1" applyAlignment="1">
      <alignment horizontal="center" vertical="center" textRotation="90" wrapText="1"/>
    </xf>
    <xf numFmtId="0" fontId="23" fillId="11" borderId="7" xfId="7" applyFont="1" applyFill="1" applyBorder="1" applyAlignment="1">
      <alignment horizontal="center" vertical="center" textRotation="90" wrapText="1"/>
    </xf>
    <xf numFmtId="0" fontId="23" fillId="11" borderId="7" xfId="7" applyFont="1" applyFill="1" applyBorder="1" applyAlignment="1">
      <alignment horizontal="center" vertical="center" textRotation="90"/>
    </xf>
    <xf numFmtId="0" fontId="20" fillId="2" borderId="7" xfId="7" applyFont="1" applyFill="1" applyBorder="1" applyAlignment="1">
      <alignment horizontal="center" vertical="center" textRotation="90" wrapText="1"/>
    </xf>
    <xf numFmtId="0" fontId="20" fillId="2" borderId="9" xfId="7" applyFont="1" applyFill="1" applyBorder="1" applyAlignment="1">
      <alignment horizontal="center" vertical="center" textRotation="90" wrapText="1"/>
    </xf>
  </cellXfs>
  <cellStyles count="8">
    <cellStyle name="Normal" xfId="0" builtinId="0"/>
    <cellStyle name="Normal 2" xfId="1" xr:uid="{00000000-0005-0000-0000-000001000000}"/>
    <cellStyle name="Normal 2 2" xfId="4" xr:uid="{00000000-0005-0000-0000-000002000000}"/>
    <cellStyle name="Normal 3" xfId="3" xr:uid="{00000000-0005-0000-0000-000003000000}"/>
    <cellStyle name="Normal 3 2" xfId="5" xr:uid="{00000000-0005-0000-0000-000004000000}"/>
    <cellStyle name="Normal 3 3" xfId="7" xr:uid="{00000000-0005-0000-0000-000005000000}"/>
    <cellStyle name="Normal 4" xfId="6" xr:uid="{00000000-0005-0000-0000-000006000000}"/>
    <cellStyle name="Percent" xfId="2" builtinId="5"/>
  </cellStyles>
  <dxfs count="8">
    <dxf>
      <fill>
        <patternFill patternType="solid">
          <fgColor rgb="FFEDEDED"/>
          <bgColor rgb="FF000000"/>
        </patternFill>
      </fill>
    </dxf>
    <dxf>
      <fill>
        <patternFill patternType="solid">
          <fgColor rgb="FFFFF2CC"/>
          <bgColor rgb="FF000000"/>
        </patternFill>
      </fill>
    </dxf>
    <dxf>
      <fill>
        <patternFill patternType="solid">
          <fgColor rgb="FFF2F2F2"/>
          <bgColor rgb="FF000000"/>
        </patternFill>
      </fill>
    </dxf>
    <dxf>
      <fill>
        <patternFill patternType="solid">
          <fgColor rgb="FFFFF2CC"/>
          <bgColor rgb="FF000000"/>
        </patternFill>
      </fill>
    </dxf>
    <dxf>
      <fill>
        <patternFill patternType="solid">
          <fgColor rgb="FFF2F2F2"/>
          <bgColor rgb="FF000000"/>
        </patternFill>
      </fill>
    </dxf>
    <dxf>
      <fill>
        <patternFill patternType="solid">
          <fgColor rgb="FFFFF2CC"/>
          <bgColor rgb="FF000000"/>
        </patternFill>
      </fill>
    </dxf>
    <dxf>
      <fill>
        <patternFill patternType="solid">
          <fgColor rgb="FFFFF2CC"/>
          <bgColor rgb="FF000000"/>
        </patternFill>
      </fill>
    </dxf>
    <dxf>
      <fill>
        <patternFill patternType="solid">
          <fgColor rgb="FFF2F2F2"/>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8"/>
  <sheetViews>
    <sheetView tabSelected="1" topLeftCell="M1" zoomScale="80" zoomScaleNormal="80" workbookViewId="0">
      <pane ySplit="2" topLeftCell="A3" activePane="bottomLeft" state="frozen"/>
      <selection pane="bottomLeft" activeCell="X12" sqref="X12"/>
    </sheetView>
  </sheetViews>
  <sheetFormatPr defaultColWidth="8.85546875" defaultRowHeight="15" x14ac:dyDescent="0.25"/>
  <cols>
    <col min="1" max="1" width="12.5703125" style="1" customWidth="1"/>
    <col min="2" max="2" width="16.5703125" style="1" customWidth="1"/>
    <col min="3" max="3" width="17.5703125" style="1" customWidth="1"/>
    <col min="4" max="4" width="22.85546875" style="1" bestFit="1" customWidth="1"/>
    <col min="5" max="5" width="17.28515625" style="1" customWidth="1"/>
    <col min="6" max="6" width="19.7109375" style="46" customWidth="1"/>
    <col min="7" max="7" width="16.140625" style="1" customWidth="1"/>
    <col min="8" max="8" width="13.7109375" style="1" customWidth="1"/>
    <col min="9" max="9" width="16.5703125" style="33" customWidth="1"/>
    <col min="10" max="10" width="23.140625" style="1" customWidth="1"/>
    <col min="11" max="11" width="11.140625" style="1" customWidth="1"/>
    <col min="12" max="12" width="17.28515625" style="1" customWidth="1"/>
    <col min="13" max="13" width="11.42578125" style="1" customWidth="1"/>
    <col min="14" max="14" width="12.5703125" style="33" customWidth="1"/>
    <col min="15" max="15" width="12.42578125" style="33" customWidth="1"/>
    <col min="16" max="16" width="10" style="1" customWidth="1"/>
    <col min="17" max="17" width="9.42578125" style="1" customWidth="1"/>
    <col min="18" max="18" width="15" style="1" customWidth="1"/>
    <col min="19" max="19" width="41" style="1" customWidth="1"/>
    <col min="20" max="20" width="21.5703125" style="1" customWidth="1"/>
    <col min="21" max="21" width="30.28515625" style="1" customWidth="1"/>
    <col min="22" max="22" width="24.7109375" style="1" customWidth="1"/>
    <col min="23" max="23" width="8.85546875" style="1"/>
    <col min="24" max="24" width="15.85546875" style="1" customWidth="1"/>
    <col min="25" max="16384" width="8.85546875" style="1"/>
  </cols>
  <sheetData>
    <row r="1" spans="1:29" x14ac:dyDescent="0.25">
      <c r="A1" s="3" t="s">
        <v>0</v>
      </c>
      <c r="B1" s="8" t="s">
        <v>1</v>
      </c>
      <c r="C1" s="34" t="s">
        <v>738</v>
      </c>
      <c r="O1" s="33" t="s">
        <v>2</v>
      </c>
    </row>
    <row r="2" spans="1:29" s="47" customFormat="1" ht="69.95" customHeight="1" x14ac:dyDescent="0.25">
      <c r="A2" s="14" t="s">
        <v>3</v>
      </c>
      <c r="B2" s="14" t="s">
        <v>4</v>
      </c>
      <c r="C2" s="14" t="s">
        <v>5</v>
      </c>
      <c r="D2" s="14" t="s">
        <v>6</v>
      </c>
      <c r="E2" s="14" t="s">
        <v>7</v>
      </c>
      <c r="F2" s="14" t="s">
        <v>8</v>
      </c>
      <c r="G2" s="14" t="s">
        <v>9</v>
      </c>
      <c r="H2" s="14" t="s">
        <v>10</v>
      </c>
      <c r="I2" s="14" t="s">
        <v>11</v>
      </c>
      <c r="J2" s="14" t="s">
        <v>12</v>
      </c>
      <c r="K2" s="14" t="s">
        <v>13</v>
      </c>
      <c r="L2" s="14" t="s">
        <v>14</v>
      </c>
      <c r="M2" s="14" t="s">
        <v>15</v>
      </c>
      <c r="N2" s="15" t="s">
        <v>16</v>
      </c>
      <c r="O2" s="121" t="s">
        <v>17</v>
      </c>
      <c r="P2" s="14" t="s">
        <v>739</v>
      </c>
      <c r="Q2" s="14" t="s">
        <v>18</v>
      </c>
      <c r="R2" s="14" t="s">
        <v>19</v>
      </c>
      <c r="S2" s="14" t="s">
        <v>20</v>
      </c>
      <c r="T2" s="14" t="s">
        <v>21</v>
      </c>
      <c r="U2" s="14" t="s">
        <v>22</v>
      </c>
      <c r="V2" s="40" t="s">
        <v>23</v>
      </c>
      <c r="W2" s="14"/>
      <c r="X2" s="14"/>
      <c r="Y2" s="14"/>
      <c r="Z2" s="16"/>
    </row>
    <row r="3" spans="1:29" s="44" customFormat="1" ht="14.1" customHeight="1" x14ac:dyDescent="0.25">
      <c r="A3" s="41" t="s">
        <v>24</v>
      </c>
      <c r="B3" s="41" t="s">
        <v>25</v>
      </c>
      <c r="C3" s="41" t="s">
        <v>26</v>
      </c>
      <c r="D3" s="61" t="s">
        <v>27</v>
      </c>
      <c r="E3" s="48" t="s">
        <v>676</v>
      </c>
      <c r="F3" s="41" t="s">
        <v>29</v>
      </c>
      <c r="G3" s="41" t="s">
        <v>30</v>
      </c>
      <c r="H3" s="41"/>
      <c r="I3" s="41"/>
      <c r="J3" s="41" t="s">
        <v>31</v>
      </c>
      <c r="K3" s="41" t="s">
        <v>32</v>
      </c>
      <c r="L3" s="41" t="s">
        <v>33</v>
      </c>
      <c r="M3" s="41" t="s">
        <v>34</v>
      </c>
      <c r="N3" s="48">
        <v>127.32</v>
      </c>
      <c r="O3" s="93">
        <f>N3/2.5</f>
        <v>50.927999999999997</v>
      </c>
      <c r="P3" s="41" t="s">
        <v>35</v>
      </c>
      <c r="Q3" s="41" t="s">
        <v>35</v>
      </c>
      <c r="R3" s="41" t="s">
        <v>36</v>
      </c>
      <c r="S3" s="41" t="s">
        <v>37</v>
      </c>
      <c r="T3" s="41" t="s">
        <v>38</v>
      </c>
      <c r="U3" s="41" t="s">
        <v>39</v>
      </c>
      <c r="V3" s="41" t="s">
        <v>740</v>
      </c>
      <c r="W3" s="41"/>
      <c r="X3" s="41"/>
      <c r="Y3" s="41"/>
      <c r="Z3" s="41"/>
      <c r="AA3" s="41"/>
      <c r="AB3" s="41"/>
    </row>
    <row r="4" spans="1:29" s="41" customFormat="1" ht="14.1" customHeight="1" x14ac:dyDescent="0.25">
      <c r="A4" s="41" t="s">
        <v>24</v>
      </c>
      <c r="B4" s="41" t="s">
        <v>25</v>
      </c>
      <c r="C4" s="41" t="s">
        <v>40</v>
      </c>
      <c r="D4" s="61" t="s">
        <v>41</v>
      </c>
      <c r="E4" s="48" t="s">
        <v>42</v>
      </c>
      <c r="F4" s="41" t="s">
        <v>43</v>
      </c>
      <c r="H4" s="41" t="s">
        <v>680</v>
      </c>
      <c r="I4" s="41" t="s">
        <v>681</v>
      </c>
      <c r="J4" s="41" t="s">
        <v>31</v>
      </c>
      <c r="K4" s="41" t="s">
        <v>44</v>
      </c>
      <c r="L4" s="41" t="s">
        <v>33</v>
      </c>
      <c r="M4" s="41" t="s">
        <v>34</v>
      </c>
      <c r="N4" s="41">
        <v>17.260000000000002</v>
      </c>
      <c r="O4" s="93">
        <f t="shared" ref="O4:O19" si="0">N4/2.5</f>
        <v>6.9040000000000008</v>
      </c>
      <c r="R4" s="41" t="s">
        <v>36</v>
      </c>
      <c r="S4" s="41" t="s">
        <v>45</v>
      </c>
      <c r="U4" s="41" t="s">
        <v>46</v>
      </c>
      <c r="V4" s="41" t="s">
        <v>693</v>
      </c>
      <c r="AC4" s="71"/>
    </row>
    <row r="5" spans="1:29" s="71" customFormat="1" ht="14.1" customHeight="1" x14ac:dyDescent="0.25">
      <c r="A5" s="41" t="s">
        <v>24</v>
      </c>
      <c r="B5" s="41" t="s">
        <v>25</v>
      </c>
      <c r="C5" s="41" t="s">
        <v>40</v>
      </c>
      <c r="D5" s="61" t="s">
        <v>41</v>
      </c>
      <c r="E5" s="48" t="s">
        <v>42</v>
      </c>
      <c r="F5" s="41" t="s">
        <v>29</v>
      </c>
      <c r="G5" s="41"/>
      <c r="H5" s="41" t="s">
        <v>682</v>
      </c>
      <c r="I5" s="41" t="s">
        <v>683</v>
      </c>
      <c r="J5" s="41" t="s">
        <v>31</v>
      </c>
      <c r="K5" s="41" t="s">
        <v>44</v>
      </c>
      <c r="L5" s="41" t="s">
        <v>33</v>
      </c>
      <c r="M5" s="41" t="s">
        <v>34</v>
      </c>
      <c r="N5" s="41">
        <v>10.15</v>
      </c>
      <c r="O5" s="93">
        <f t="shared" si="0"/>
        <v>4.0600000000000005</v>
      </c>
      <c r="P5" s="41" t="s">
        <v>35</v>
      </c>
      <c r="Q5" s="41" t="s">
        <v>47</v>
      </c>
      <c r="R5" s="41" t="s">
        <v>36</v>
      </c>
      <c r="S5" s="41" t="s">
        <v>48</v>
      </c>
      <c r="T5" s="41"/>
      <c r="U5" s="41" t="s">
        <v>49</v>
      </c>
      <c r="V5" s="41" t="s">
        <v>757</v>
      </c>
      <c r="W5" s="41"/>
      <c r="X5" s="41"/>
      <c r="Y5" s="41"/>
      <c r="Z5" s="41"/>
      <c r="AA5" s="41"/>
      <c r="AB5" s="41"/>
      <c r="AC5" s="41"/>
    </row>
    <row r="6" spans="1:29" s="41" customFormat="1" ht="14.1" customHeight="1" x14ac:dyDescent="0.25">
      <c r="A6" s="41" t="s">
        <v>24</v>
      </c>
      <c r="B6" s="41" t="s">
        <v>25</v>
      </c>
      <c r="C6" s="41" t="s">
        <v>40</v>
      </c>
      <c r="D6" s="61" t="s">
        <v>50</v>
      </c>
      <c r="E6" s="48" t="s">
        <v>42</v>
      </c>
      <c r="F6" s="41" t="s">
        <v>29</v>
      </c>
      <c r="G6" s="41">
        <v>23</v>
      </c>
      <c r="H6" s="41" t="s">
        <v>51</v>
      </c>
      <c r="J6" s="41" t="s">
        <v>31</v>
      </c>
      <c r="K6" s="41" t="s">
        <v>44</v>
      </c>
      <c r="L6" s="41" t="s">
        <v>52</v>
      </c>
      <c r="M6" s="41" t="s">
        <v>34</v>
      </c>
      <c r="N6" s="41">
        <v>31.24</v>
      </c>
      <c r="O6" s="93">
        <f t="shared" si="0"/>
        <v>12.495999999999999</v>
      </c>
      <c r="R6" s="41" t="s">
        <v>36</v>
      </c>
      <c r="S6" s="41" t="s">
        <v>37</v>
      </c>
      <c r="T6" s="41" t="s">
        <v>38</v>
      </c>
      <c r="U6" s="41" t="s">
        <v>39</v>
      </c>
      <c r="V6" s="41" t="s">
        <v>741</v>
      </c>
    </row>
    <row r="7" spans="1:29" s="41" customFormat="1" ht="14.1" customHeight="1" x14ac:dyDescent="0.25">
      <c r="A7" s="41" t="s">
        <v>24</v>
      </c>
      <c r="B7" s="41" t="s">
        <v>25</v>
      </c>
      <c r="C7" s="41" t="s">
        <v>40</v>
      </c>
      <c r="D7" s="61" t="s">
        <v>50</v>
      </c>
      <c r="E7" s="48" t="s">
        <v>42</v>
      </c>
      <c r="F7" s="41" t="s">
        <v>43</v>
      </c>
      <c r="J7" s="41" t="s">
        <v>31</v>
      </c>
      <c r="K7" s="41" t="s">
        <v>32</v>
      </c>
      <c r="L7" s="41" t="s">
        <v>33</v>
      </c>
      <c r="M7" s="41" t="s">
        <v>34</v>
      </c>
      <c r="N7" s="41">
        <v>18</v>
      </c>
      <c r="O7" s="93">
        <f t="shared" si="0"/>
        <v>7.2</v>
      </c>
      <c r="P7" s="41" t="s">
        <v>35</v>
      </c>
      <c r="Q7" s="41" t="s">
        <v>35</v>
      </c>
      <c r="R7" s="41" t="s">
        <v>36</v>
      </c>
      <c r="S7" s="41" t="s">
        <v>742</v>
      </c>
      <c r="U7" s="41" t="s">
        <v>53</v>
      </c>
      <c r="V7" s="41" t="s">
        <v>758</v>
      </c>
    </row>
    <row r="8" spans="1:29" s="44" customFormat="1" ht="14.1" customHeight="1" x14ac:dyDescent="0.25">
      <c r="A8" s="48" t="s">
        <v>24</v>
      </c>
      <c r="B8" s="48" t="s">
        <v>25</v>
      </c>
      <c r="C8" s="48" t="s">
        <v>40</v>
      </c>
      <c r="D8" s="74" t="s">
        <v>54</v>
      </c>
      <c r="E8" s="48" t="s">
        <v>42</v>
      </c>
      <c r="F8" s="48" t="s">
        <v>29</v>
      </c>
      <c r="G8" s="48" t="s">
        <v>55</v>
      </c>
      <c r="H8" s="48" t="s">
        <v>684</v>
      </c>
      <c r="I8" s="48"/>
      <c r="J8" s="48" t="s">
        <v>31</v>
      </c>
      <c r="K8" s="48" t="s">
        <v>56</v>
      </c>
      <c r="L8" s="48" t="s">
        <v>33</v>
      </c>
      <c r="M8" s="48" t="s">
        <v>34</v>
      </c>
      <c r="N8" s="48">
        <v>15</v>
      </c>
      <c r="O8" s="93">
        <f t="shared" si="0"/>
        <v>6</v>
      </c>
      <c r="P8" s="48" t="s">
        <v>35</v>
      </c>
      <c r="Q8" s="48" t="s">
        <v>35</v>
      </c>
      <c r="R8" s="48" t="s">
        <v>36</v>
      </c>
      <c r="S8" s="48" t="s">
        <v>57</v>
      </c>
      <c r="T8" s="48"/>
      <c r="U8" s="48" t="s">
        <v>58</v>
      </c>
      <c r="V8" s="48" t="s">
        <v>759</v>
      </c>
      <c r="W8" s="48"/>
      <c r="X8" s="48"/>
      <c r="Y8" s="48"/>
      <c r="Z8" s="48"/>
      <c r="AA8" s="41"/>
      <c r="AB8" s="41"/>
      <c r="AC8" s="41"/>
    </row>
    <row r="9" spans="1:29" s="44" customFormat="1" ht="14.1" customHeight="1" x14ac:dyDescent="0.25">
      <c r="A9" s="41" t="s">
        <v>24</v>
      </c>
      <c r="B9" s="41" t="s">
        <v>25</v>
      </c>
      <c r="C9" s="41" t="s">
        <v>40</v>
      </c>
      <c r="D9" s="61" t="s">
        <v>59</v>
      </c>
      <c r="E9" s="48" t="s">
        <v>42</v>
      </c>
      <c r="F9" s="41" t="s">
        <v>29</v>
      </c>
      <c r="G9" s="41" t="s">
        <v>30</v>
      </c>
      <c r="H9" s="41" t="s">
        <v>60</v>
      </c>
      <c r="I9" s="41" t="s">
        <v>61</v>
      </c>
      <c r="J9" s="41" t="s">
        <v>31</v>
      </c>
      <c r="K9" s="41" t="s">
        <v>44</v>
      </c>
      <c r="L9" s="41" t="s">
        <v>33</v>
      </c>
      <c r="M9" s="41" t="s">
        <v>34</v>
      </c>
      <c r="N9" s="41">
        <v>13.28</v>
      </c>
      <c r="O9" s="93">
        <f t="shared" si="0"/>
        <v>5.3119999999999994</v>
      </c>
      <c r="P9" s="41" t="s">
        <v>35</v>
      </c>
      <c r="Q9" s="41" t="s">
        <v>35</v>
      </c>
      <c r="R9" s="41" t="s">
        <v>36</v>
      </c>
      <c r="S9" s="41" t="s">
        <v>62</v>
      </c>
      <c r="T9" s="41"/>
      <c r="U9" s="41" t="s">
        <v>63</v>
      </c>
      <c r="V9" s="41" t="s">
        <v>760</v>
      </c>
      <c r="W9" s="41"/>
      <c r="X9" s="41"/>
      <c r="Y9" s="41"/>
      <c r="Z9" s="41"/>
      <c r="AA9" s="41"/>
      <c r="AB9" s="41"/>
    </row>
    <row r="10" spans="1:29" s="41" customFormat="1" ht="14.1" customHeight="1" x14ac:dyDescent="0.25">
      <c r="A10" s="41" t="s">
        <v>24</v>
      </c>
      <c r="B10" s="41" t="s">
        <v>25</v>
      </c>
      <c r="C10" s="41" t="s">
        <v>64</v>
      </c>
      <c r="D10" s="61" t="s">
        <v>65</v>
      </c>
      <c r="E10" s="48" t="s">
        <v>42</v>
      </c>
      <c r="F10" s="41" t="s">
        <v>66</v>
      </c>
      <c r="G10" s="41" t="s">
        <v>67</v>
      </c>
      <c r="H10" s="41" t="s">
        <v>685</v>
      </c>
      <c r="I10" s="41">
        <v>82</v>
      </c>
      <c r="J10" s="41" t="s">
        <v>31</v>
      </c>
      <c r="K10" s="41" t="s">
        <v>56</v>
      </c>
      <c r="L10" s="41" t="s">
        <v>33</v>
      </c>
      <c r="M10" s="41" t="s">
        <v>34</v>
      </c>
      <c r="N10" s="41">
        <v>12.5</v>
      </c>
      <c r="O10" s="93">
        <f t="shared" si="0"/>
        <v>5</v>
      </c>
      <c r="P10" s="41" t="s">
        <v>35</v>
      </c>
      <c r="Q10" s="41" t="s">
        <v>35</v>
      </c>
      <c r="R10" s="41" t="s">
        <v>36</v>
      </c>
      <c r="S10" s="41" t="s">
        <v>62</v>
      </c>
      <c r="U10" s="41" t="s">
        <v>63</v>
      </c>
      <c r="V10" s="41" t="s">
        <v>761</v>
      </c>
      <c r="AC10" s="44"/>
    </row>
    <row r="11" spans="1:29" s="41" customFormat="1" x14ac:dyDescent="0.25">
      <c r="A11" s="41" t="s">
        <v>24</v>
      </c>
      <c r="B11" s="41" t="s">
        <v>68</v>
      </c>
      <c r="C11" s="41" t="s">
        <v>69</v>
      </c>
      <c r="D11" s="61" t="s">
        <v>70</v>
      </c>
      <c r="E11" s="48" t="s">
        <v>42</v>
      </c>
      <c r="F11" s="41" t="s">
        <v>43</v>
      </c>
      <c r="G11" s="41">
        <v>12</v>
      </c>
      <c r="J11" s="41" t="s">
        <v>31</v>
      </c>
      <c r="K11" s="41" t="s">
        <v>56</v>
      </c>
      <c r="L11" s="41" t="s">
        <v>33</v>
      </c>
      <c r="M11" s="41" t="s">
        <v>34</v>
      </c>
      <c r="N11" s="41">
        <v>5.9</v>
      </c>
      <c r="O11" s="93">
        <f t="shared" si="0"/>
        <v>2.3600000000000003</v>
      </c>
      <c r="P11" s="41" t="s">
        <v>35</v>
      </c>
      <c r="Q11" s="41" t="s">
        <v>35</v>
      </c>
      <c r="R11" s="41" t="s">
        <v>36</v>
      </c>
      <c r="S11" s="41" t="s">
        <v>742</v>
      </c>
      <c r="U11" s="41" t="s">
        <v>53</v>
      </c>
      <c r="V11" s="41" t="s">
        <v>758</v>
      </c>
    </row>
    <row r="12" spans="1:29" s="41" customFormat="1" ht="135" x14ac:dyDescent="0.25">
      <c r="A12" s="41" t="s">
        <v>24</v>
      </c>
      <c r="B12" s="41" t="s">
        <v>68</v>
      </c>
      <c r="C12" s="41" t="s">
        <v>71</v>
      </c>
      <c r="D12" s="61" t="s">
        <v>72</v>
      </c>
      <c r="E12" s="48" t="s">
        <v>42</v>
      </c>
      <c r="F12" s="41" t="s">
        <v>66</v>
      </c>
      <c r="G12" s="41">
        <v>25</v>
      </c>
      <c r="I12" s="41" t="s">
        <v>73</v>
      </c>
      <c r="J12" s="41" t="s">
        <v>31</v>
      </c>
      <c r="K12" s="41" t="s">
        <v>56</v>
      </c>
      <c r="L12" s="41" t="s">
        <v>33</v>
      </c>
      <c r="M12" s="41" t="s">
        <v>34</v>
      </c>
      <c r="N12" s="41">
        <v>31.1</v>
      </c>
      <c r="O12" s="93">
        <f t="shared" si="0"/>
        <v>12.440000000000001</v>
      </c>
      <c r="R12" s="41" t="s">
        <v>36</v>
      </c>
      <c r="S12" s="41" t="s">
        <v>74</v>
      </c>
      <c r="U12" s="41" t="s">
        <v>75</v>
      </c>
      <c r="V12" s="162" t="s">
        <v>76</v>
      </c>
    </row>
    <row r="13" spans="1:29" s="41" customFormat="1" ht="14.1" customHeight="1" x14ac:dyDescent="0.25">
      <c r="A13" s="41" t="s">
        <v>24</v>
      </c>
      <c r="B13" s="41" t="s">
        <v>68</v>
      </c>
      <c r="C13" s="41" t="s">
        <v>71</v>
      </c>
      <c r="D13" s="61" t="s">
        <v>72</v>
      </c>
      <c r="E13" s="48" t="s">
        <v>42</v>
      </c>
      <c r="F13" s="41" t="s">
        <v>66</v>
      </c>
      <c r="G13" s="41">
        <v>25</v>
      </c>
      <c r="H13" s="41" t="s">
        <v>686</v>
      </c>
      <c r="I13" s="41" t="s">
        <v>687</v>
      </c>
      <c r="J13" s="41" t="s">
        <v>31</v>
      </c>
      <c r="K13" s="41" t="s">
        <v>56</v>
      </c>
      <c r="L13" s="41" t="s">
        <v>33</v>
      </c>
      <c r="M13" s="41" t="s">
        <v>34</v>
      </c>
      <c r="N13" s="41">
        <v>15.59</v>
      </c>
      <c r="O13" s="93">
        <f t="shared" si="0"/>
        <v>6.2359999999999998</v>
      </c>
      <c r="P13" s="41" t="s">
        <v>35</v>
      </c>
      <c r="Q13" s="41" t="s">
        <v>47</v>
      </c>
      <c r="R13" s="41" t="s">
        <v>36</v>
      </c>
      <c r="S13" s="41" t="s">
        <v>77</v>
      </c>
      <c r="U13" s="41" t="s">
        <v>78</v>
      </c>
      <c r="V13" s="41" t="s">
        <v>762</v>
      </c>
    </row>
    <row r="14" spans="1:29" s="41" customFormat="1" ht="14.1" customHeight="1" x14ac:dyDescent="0.25">
      <c r="A14" s="41" t="s">
        <v>24</v>
      </c>
      <c r="B14" s="41" t="s">
        <v>68</v>
      </c>
      <c r="C14" s="41" t="s">
        <v>79</v>
      </c>
      <c r="D14" s="61" t="s">
        <v>80</v>
      </c>
      <c r="E14" s="48" t="s">
        <v>676</v>
      </c>
      <c r="F14" s="41" t="s">
        <v>43</v>
      </c>
      <c r="G14" s="41">
        <v>6</v>
      </c>
      <c r="J14" s="41" t="s">
        <v>31</v>
      </c>
      <c r="K14" s="41" t="s">
        <v>56</v>
      </c>
      <c r="L14" s="41" t="s">
        <v>33</v>
      </c>
      <c r="M14" s="41" t="s">
        <v>34</v>
      </c>
      <c r="N14" s="41">
        <v>10.69</v>
      </c>
      <c r="O14" s="93">
        <f t="shared" si="0"/>
        <v>4.2759999999999998</v>
      </c>
      <c r="P14" s="41" t="s">
        <v>35</v>
      </c>
      <c r="Q14" s="41" t="s">
        <v>35</v>
      </c>
      <c r="R14" s="41" t="s">
        <v>36</v>
      </c>
      <c r="S14" s="41" t="s">
        <v>81</v>
      </c>
      <c r="U14" s="41" t="s">
        <v>82</v>
      </c>
      <c r="V14" s="41" t="s">
        <v>694</v>
      </c>
    </row>
    <row r="15" spans="1:29" s="41" customFormat="1" ht="14.1" customHeight="1" x14ac:dyDescent="0.25">
      <c r="A15" s="41" t="s">
        <v>24</v>
      </c>
      <c r="B15" s="41" t="s">
        <v>68</v>
      </c>
      <c r="C15" s="41" t="s">
        <v>83</v>
      </c>
      <c r="D15" s="61" t="s">
        <v>84</v>
      </c>
      <c r="E15" s="48" t="s">
        <v>42</v>
      </c>
      <c r="F15" s="41" t="s">
        <v>43</v>
      </c>
      <c r="G15" s="41">
        <v>21</v>
      </c>
      <c r="J15" s="41" t="s">
        <v>31</v>
      </c>
      <c r="K15" s="41" t="s">
        <v>56</v>
      </c>
      <c r="L15" s="41" t="s">
        <v>33</v>
      </c>
      <c r="M15" s="41" t="s">
        <v>34</v>
      </c>
      <c r="N15" s="41">
        <v>28.6</v>
      </c>
      <c r="O15" s="93">
        <f t="shared" si="0"/>
        <v>11.440000000000001</v>
      </c>
      <c r="P15" s="41" t="s">
        <v>35</v>
      </c>
      <c r="Q15" s="41" t="s">
        <v>35</v>
      </c>
      <c r="R15" s="41" t="s">
        <v>36</v>
      </c>
      <c r="S15" s="41" t="s">
        <v>742</v>
      </c>
      <c r="U15" s="41" t="s">
        <v>53</v>
      </c>
      <c r="V15" s="41" t="s">
        <v>758</v>
      </c>
    </row>
    <row r="16" spans="1:29" s="48" customFormat="1" ht="14.1" customHeight="1" x14ac:dyDescent="0.25">
      <c r="A16" s="48" t="s">
        <v>24</v>
      </c>
      <c r="B16" s="48" t="s">
        <v>85</v>
      </c>
      <c r="C16" s="48" t="s">
        <v>86</v>
      </c>
      <c r="D16" s="74" t="s">
        <v>87</v>
      </c>
      <c r="E16" s="48" t="s">
        <v>42</v>
      </c>
      <c r="F16" s="48" t="s">
        <v>29</v>
      </c>
      <c r="J16" s="48" t="s">
        <v>31</v>
      </c>
      <c r="K16" s="48" t="s">
        <v>88</v>
      </c>
      <c r="L16" s="48" t="s">
        <v>89</v>
      </c>
      <c r="M16" s="48" t="s">
        <v>90</v>
      </c>
      <c r="N16" s="48">
        <v>310</v>
      </c>
      <c r="O16" s="93">
        <f t="shared" si="0"/>
        <v>124</v>
      </c>
      <c r="P16" s="48" t="s">
        <v>35</v>
      </c>
      <c r="Q16" s="48" t="s">
        <v>35</v>
      </c>
      <c r="R16" s="48" t="s">
        <v>36</v>
      </c>
      <c r="S16" s="48" t="s">
        <v>91</v>
      </c>
      <c r="U16" s="48" t="s">
        <v>92</v>
      </c>
      <c r="V16" s="48" t="s">
        <v>868</v>
      </c>
    </row>
    <row r="17" spans="1:29" s="41" customFormat="1" ht="14.1" customHeight="1" x14ac:dyDescent="0.25">
      <c r="A17" s="41" t="s">
        <v>24</v>
      </c>
      <c r="B17" s="41" t="s">
        <v>85</v>
      </c>
      <c r="C17" s="41" t="s">
        <v>86</v>
      </c>
      <c r="D17" s="61" t="s">
        <v>93</v>
      </c>
      <c r="E17" s="48" t="s">
        <v>42</v>
      </c>
      <c r="F17" s="41" t="s">
        <v>29</v>
      </c>
      <c r="G17" s="41" t="s">
        <v>94</v>
      </c>
      <c r="H17" s="41" t="s">
        <v>684</v>
      </c>
      <c r="I17" s="48"/>
      <c r="J17" s="41" t="s">
        <v>95</v>
      </c>
      <c r="K17" s="41" t="s">
        <v>44</v>
      </c>
      <c r="L17" s="41" t="s">
        <v>96</v>
      </c>
      <c r="M17" s="41" t="s">
        <v>90</v>
      </c>
      <c r="N17" s="41">
        <v>15.77</v>
      </c>
      <c r="O17" s="93">
        <f t="shared" si="0"/>
        <v>6.3079999999999998</v>
      </c>
      <c r="P17" s="41" t="s">
        <v>97</v>
      </c>
      <c r="Q17" s="41" t="s">
        <v>47</v>
      </c>
      <c r="R17" s="41" t="s">
        <v>36</v>
      </c>
      <c r="S17" s="41" t="s">
        <v>98</v>
      </c>
      <c r="T17" s="41" t="s">
        <v>99</v>
      </c>
      <c r="U17" s="41" t="s">
        <v>100</v>
      </c>
      <c r="V17" s="41" t="s">
        <v>763</v>
      </c>
      <c r="AA17" s="48"/>
      <c r="AB17" s="48"/>
    </row>
    <row r="18" spans="1:29" s="41" customFormat="1" ht="14.1" customHeight="1" x14ac:dyDescent="0.25">
      <c r="A18" s="41" t="s">
        <v>24</v>
      </c>
      <c r="B18" s="41" t="s">
        <v>85</v>
      </c>
      <c r="C18" s="41" t="s">
        <v>86</v>
      </c>
      <c r="D18" s="61" t="s">
        <v>93</v>
      </c>
      <c r="E18" s="48" t="s">
        <v>42</v>
      </c>
      <c r="F18" s="41" t="s">
        <v>29</v>
      </c>
      <c r="G18" s="41" t="s">
        <v>94</v>
      </c>
      <c r="I18" s="48"/>
      <c r="J18" s="41" t="s">
        <v>95</v>
      </c>
      <c r="K18" s="41" t="s">
        <v>44</v>
      </c>
      <c r="L18" s="41" t="s">
        <v>96</v>
      </c>
      <c r="M18" s="41" t="s">
        <v>90</v>
      </c>
      <c r="N18" s="41">
        <v>28.7</v>
      </c>
      <c r="O18" s="93">
        <f t="shared" si="0"/>
        <v>11.48</v>
      </c>
      <c r="R18" s="41" t="s">
        <v>36</v>
      </c>
      <c r="S18" s="41" t="s">
        <v>101</v>
      </c>
      <c r="T18" s="41" t="s">
        <v>99</v>
      </c>
      <c r="U18" s="41" t="s">
        <v>102</v>
      </c>
      <c r="V18" s="41" t="s">
        <v>764</v>
      </c>
      <c r="AA18" s="48"/>
      <c r="AB18" s="48"/>
    </row>
    <row r="19" spans="1:29" s="42" customFormat="1" ht="14.1" customHeight="1" x14ac:dyDescent="0.25">
      <c r="A19" s="41" t="s">
        <v>24</v>
      </c>
      <c r="B19" s="41" t="s">
        <v>68</v>
      </c>
      <c r="C19" s="41" t="s">
        <v>103</v>
      </c>
      <c r="D19" s="61" t="s">
        <v>104</v>
      </c>
      <c r="E19" s="48" t="s">
        <v>676</v>
      </c>
      <c r="F19" s="41" t="s">
        <v>43</v>
      </c>
      <c r="G19" s="41">
        <v>6</v>
      </c>
      <c r="H19" s="41"/>
      <c r="I19" s="41"/>
      <c r="J19" s="41" t="s">
        <v>31</v>
      </c>
      <c r="K19" s="41" t="s">
        <v>56</v>
      </c>
      <c r="L19" s="41" t="s">
        <v>33</v>
      </c>
      <c r="M19" s="41" t="s">
        <v>34</v>
      </c>
      <c r="N19" s="41">
        <v>9.0299999999999994</v>
      </c>
      <c r="O19" s="93">
        <f t="shared" si="0"/>
        <v>3.6119999999999997</v>
      </c>
      <c r="P19" s="41" t="s">
        <v>35</v>
      </c>
      <c r="Q19" s="41" t="s">
        <v>35</v>
      </c>
      <c r="R19" s="41" t="s">
        <v>36</v>
      </c>
      <c r="S19" s="41" t="s">
        <v>81</v>
      </c>
      <c r="T19" s="41"/>
      <c r="U19" s="41" t="s">
        <v>82</v>
      </c>
      <c r="V19" s="41" t="s">
        <v>694</v>
      </c>
      <c r="W19" s="41"/>
      <c r="X19" s="41"/>
      <c r="Y19" s="41"/>
      <c r="Z19" s="41"/>
      <c r="AA19" s="41"/>
      <c r="AB19" s="41"/>
    </row>
    <row r="20" spans="1:29" s="52" customFormat="1" ht="14.1" customHeight="1" x14ac:dyDescent="0.25">
      <c r="A20" s="42" t="s">
        <v>24</v>
      </c>
      <c r="B20" s="42" t="s">
        <v>105</v>
      </c>
      <c r="C20" s="42" t="s">
        <v>106</v>
      </c>
      <c r="D20" s="62" t="s">
        <v>107</v>
      </c>
      <c r="E20" s="42" t="s">
        <v>42</v>
      </c>
      <c r="F20" s="42" t="s">
        <v>66</v>
      </c>
      <c r="G20" s="42" t="s">
        <v>677</v>
      </c>
      <c r="H20" s="42" t="s">
        <v>682</v>
      </c>
      <c r="I20" s="42" t="s">
        <v>688</v>
      </c>
      <c r="J20" s="42" t="s">
        <v>108</v>
      </c>
      <c r="K20" s="42" t="s">
        <v>109</v>
      </c>
      <c r="L20" s="42" t="s">
        <v>110</v>
      </c>
      <c r="M20" s="42" t="s">
        <v>111</v>
      </c>
      <c r="N20" s="42">
        <v>0.56000000000000005</v>
      </c>
      <c r="O20" s="42">
        <v>0.56000000000000005</v>
      </c>
      <c r="P20" s="42"/>
      <c r="Q20" s="42" t="s">
        <v>35</v>
      </c>
      <c r="R20" s="42" t="s">
        <v>36</v>
      </c>
      <c r="S20" s="42" t="s">
        <v>112</v>
      </c>
      <c r="T20" s="42" t="s">
        <v>113</v>
      </c>
      <c r="U20" s="42" t="s">
        <v>114</v>
      </c>
      <c r="V20" s="42" t="s">
        <v>782</v>
      </c>
      <c r="W20" s="42"/>
      <c r="X20" s="42"/>
      <c r="Y20" s="42"/>
      <c r="Z20" s="42"/>
      <c r="AA20" s="42"/>
      <c r="AB20" s="42"/>
      <c r="AC20" s="41"/>
    </row>
    <row r="21" spans="1:29" s="42" customFormat="1" ht="14.1" customHeight="1" x14ac:dyDescent="0.25">
      <c r="A21" s="42" t="s">
        <v>24</v>
      </c>
      <c r="B21" s="42" t="s">
        <v>105</v>
      </c>
      <c r="C21" s="42" t="s">
        <v>106</v>
      </c>
      <c r="D21" s="62" t="s">
        <v>107</v>
      </c>
      <c r="E21" s="42" t="s">
        <v>42</v>
      </c>
      <c r="F21" s="42" t="s">
        <v>66</v>
      </c>
      <c r="G21" s="42" t="s">
        <v>677</v>
      </c>
      <c r="H21" s="42" t="s">
        <v>682</v>
      </c>
      <c r="I21" s="42" t="s">
        <v>688</v>
      </c>
      <c r="J21" s="42" t="s">
        <v>108</v>
      </c>
      <c r="K21" s="42" t="s">
        <v>109</v>
      </c>
      <c r="L21" s="42" t="s">
        <v>110</v>
      </c>
      <c r="M21" s="42" t="s">
        <v>34</v>
      </c>
      <c r="N21" s="42">
        <v>5.21</v>
      </c>
      <c r="R21" s="42" t="s">
        <v>36</v>
      </c>
      <c r="S21" s="42" t="s">
        <v>112</v>
      </c>
      <c r="T21" s="42" t="s">
        <v>115</v>
      </c>
      <c r="U21" s="42" t="s">
        <v>114</v>
      </c>
      <c r="V21" s="42" t="s">
        <v>782</v>
      </c>
      <c r="AA21" s="52"/>
      <c r="AB21" s="52"/>
      <c r="AC21" s="41"/>
    </row>
    <row r="22" spans="1:29" s="42" customFormat="1" ht="14.1" customHeight="1" x14ac:dyDescent="0.25">
      <c r="A22" s="42" t="s">
        <v>24</v>
      </c>
      <c r="B22" s="42" t="s">
        <v>25</v>
      </c>
      <c r="C22" s="42" t="s">
        <v>40</v>
      </c>
      <c r="D22" s="62" t="s">
        <v>41</v>
      </c>
      <c r="E22" s="42" t="s">
        <v>42</v>
      </c>
      <c r="F22" s="42" t="s">
        <v>43</v>
      </c>
      <c r="H22" s="42" t="s">
        <v>680</v>
      </c>
      <c r="I22" s="42" t="s">
        <v>681</v>
      </c>
      <c r="J22" s="42" t="s">
        <v>108</v>
      </c>
      <c r="K22" s="42" t="s">
        <v>116</v>
      </c>
      <c r="L22" s="42" t="s">
        <v>117</v>
      </c>
      <c r="M22" s="42" t="s">
        <v>118</v>
      </c>
      <c r="N22" s="50">
        <v>5.1413033367036416</v>
      </c>
      <c r="O22" s="50">
        <v>5.1413033367036416</v>
      </c>
      <c r="Q22" s="42" t="s">
        <v>35</v>
      </c>
      <c r="R22" s="42" t="s">
        <v>36</v>
      </c>
      <c r="S22" s="42" t="s">
        <v>119</v>
      </c>
      <c r="T22" s="42" t="s">
        <v>120</v>
      </c>
      <c r="U22" s="42" t="s">
        <v>46</v>
      </c>
      <c r="V22" s="42" t="s">
        <v>695</v>
      </c>
      <c r="AC22" s="52"/>
    </row>
    <row r="23" spans="1:29" s="42" customFormat="1" ht="14.1" customHeight="1" x14ac:dyDescent="0.25">
      <c r="A23" s="42" t="s">
        <v>24</v>
      </c>
      <c r="B23" s="42" t="s">
        <v>25</v>
      </c>
      <c r="C23" s="42" t="s">
        <v>40</v>
      </c>
      <c r="D23" s="62" t="s">
        <v>41</v>
      </c>
      <c r="E23" s="42" t="s">
        <v>42</v>
      </c>
      <c r="F23" s="42" t="s">
        <v>43</v>
      </c>
      <c r="H23" s="42" t="s">
        <v>680</v>
      </c>
      <c r="I23" s="42" t="s">
        <v>681</v>
      </c>
      <c r="J23" s="42" t="s">
        <v>108</v>
      </c>
      <c r="K23" s="42" t="s">
        <v>116</v>
      </c>
      <c r="L23" s="42" t="s">
        <v>117</v>
      </c>
      <c r="M23" s="42" t="s">
        <v>121</v>
      </c>
      <c r="N23" s="42">
        <v>2.97</v>
      </c>
      <c r="R23" s="42" t="s">
        <v>36</v>
      </c>
      <c r="S23" s="42" t="s">
        <v>119</v>
      </c>
      <c r="T23" s="42" t="s">
        <v>122</v>
      </c>
      <c r="U23" s="42" t="s">
        <v>46</v>
      </c>
      <c r="V23" s="42" t="s">
        <v>765</v>
      </c>
    </row>
    <row r="24" spans="1:29" s="44" customFormat="1" ht="14.1" customHeight="1" x14ac:dyDescent="0.25">
      <c r="A24" s="42" t="s">
        <v>24</v>
      </c>
      <c r="B24" s="42" t="s">
        <v>25</v>
      </c>
      <c r="C24" s="42" t="s">
        <v>40</v>
      </c>
      <c r="D24" s="62" t="s">
        <v>41</v>
      </c>
      <c r="E24" s="42" t="s">
        <v>42</v>
      </c>
      <c r="F24" s="42" t="s">
        <v>43</v>
      </c>
      <c r="G24" s="42"/>
      <c r="H24" s="42" t="s">
        <v>680</v>
      </c>
      <c r="I24" s="42" t="s">
        <v>681</v>
      </c>
      <c r="J24" s="42" t="s">
        <v>108</v>
      </c>
      <c r="K24" s="42" t="s">
        <v>116</v>
      </c>
      <c r="L24" s="42" t="s">
        <v>117</v>
      </c>
      <c r="M24" s="42" t="s">
        <v>123</v>
      </c>
      <c r="N24" s="42">
        <v>8.9</v>
      </c>
      <c r="O24" s="42"/>
      <c r="P24" s="42"/>
      <c r="Q24" s="42"/>
      <c r="R24" s="42" t="s">
        <v>36</v>
      </c>
      <c r="S24" s="42" t="s">
        <v>119</v>
      </c>
      <c r="T24" s="42" t="s">
        <v>124</v>
      </c>
      <c r="U24" s="42" t="s">
        <v>46</v>
      </c>
      <c r="V24" s="42" t="s">
        <v>765</v>
      </c>
      <c r="W24" s="42"/>
      <c r="X24" s="42"/>
      <c r="Y24" s="42"/>
      <c r="Z24" s="42"/>
      <c r="AA24" s="42"/>
      <c r="AB24" s="42"/>
      <c r="AC24" s="42"/>
    </row>
    <row r="25" spans="1:29" s="42" customFormat="1" ht="14.1" customHeight="1" x14ac:dyDescent="0.25">
      <c r="A25" s="42" t="s">
        <v>24</v>
      </c>
      <c r="B25" s="42" t="s">
        <v>68</v>
      </c>
      <c r="C25" s="42" t="s">
        <v>71</v>
      </c>
      <c r="D25" s="62" t="s">
        <v>72</v>
      </c>
      <c r="E25" s="42" t="s">
        <v>42</v>
      </c>
      <c r="F25" s="42" t="s">
        <v>66</v>
      </c>
      <c r="G25" s="42">
        <v>25</v>
      </c>
      <c r="H25" s="42" t="s">
        <v>686</v>
      </c>
      <c r="I25" s="42" t="s">
        <v>687</v>
      </c>
      <c r="J25" s="42" t="s">
        <v>108</v>
      </c>
      <c r="K25" s="42" t="s">
        <v>116</v>
      </c>
      <c r="L25" s="42" t="s">
        <v>125</v>
      </c>
      <c r="M25" s="42" t="s">
        <v>126</v>
      </c>
      <c r="N25" s="42">
        <v>10.57</v>
      </c>
      <c r="O25" s="42">
        <v>10.57</v>
      </c>
      <c r="Q25" s="42" t="s">
        <v>35</v>
      </c>
      <c r="R25" s="42" t="s">
        <v>36</v>
      </c>
      <c r="S25" s="42" t="s">
        <v>127</v>
      </c>
      <c r="T25" s="42" t="s">
        <v>128</v>
      </c>
      <c r="U25" s="42" t="s">
        <v>78</v>
      </c>
      <c r="V25" s="42" t="s">
        <v>762</v>
      </c>
    </row>
    <row r="26" spans="1:29" s="42" customFormat="1" ht="14.1" customHeight="1" x14ac:dyDescent="0.25">
      <c r="A26" s="42" t="s">
        <v>24</v>
      </c>
      <c r="B26" s="42" t="s">
        <v>68</v>
      </c>
      <c r="C26" s="42" t="s">
        <v>71</v>
      </c>
      <c r="D26" s="62" t="s">
        <v>72</v>
      </c>
      <c r="E26" s="42" t="s">
        <v>42</v>
      </c>
      <c r="F26" s="42" t="s">
        <v>66</v>
      </c>
      <c r="G26" s="42">
        <v>25</v>
      </c>
      <c r="H26" s="42" t="s">
        <v>686</v>
      </c>
      <c r="I26" s="42" t="s">
        <v>687</v>
      </c>
      <c r="J26" s="42" t="s">
        <v>108</v>
      </c>
      <c r="K26" s="42" t="s">
        <v>116</v>
      </c>
      <c r="L26" s="42" t="s">
        <v>129</v>
      </c>
      <c r="M26" s="42" t="s">
        <v>121</v>
      </c>
      <c r="N26" s="42">
        <v>10.199999999999999</v>
      </c>
      <c r="R26" s="42" t="s">
        <v>36</v>
      </c>
      <c r="S26" s="42" t="s">
        <v>127</v>
      </c>
      <c r="U26" s="42" t="s">
        <v>78</v>
      </c>
      <c r="V26" s="42" t="s">
        <v>762</v>
      </c>
    </row>
    <row r="27" spans="1:29" s="42" customFormat="1" ht="14.1" customHeight="1" x14ac:dyDescent="0.25">
      <c r="A27" s="42" t="s">
        <v>24</v>
      </c>
      <c r="B27" s="42" t="s">
        <v>68</v>
      </c>
      <c r="C27" s="42" t="s">
        <v>71</v>
      </c>
      <c r="D27" s="62" t="s">
        <v>72</v>
      </c>
      <c r="E27" s="42" t="s">
        <v>42</v>
      </c>
      <c r="F27" s="42" t="s">
        <v>66</v>
      </c>
      <c r="G27" s="42">
        <v>25</v>
      </c>
      <c r="H27" s="42" t="s">
        <v>686</v>
      </c>
      <c r="I27" s="42" t="s">
        <v>687</v>
      </c>
      <c r="J27" s="42" t="s">
        <v>108</v>
      </c>
      <c r="K27" s="42" t="s">
        <v>116</v>
      </c>
      <c r="L27" s="42" t="s">
        <v>96</v>
      </c>
      <c r="M27" s="42" t="s">
        <v>121</v>
      </c>
      <c r="N27" s="42">
        <v>10.199999999999999</v>
      </c>
      <c r="R27" s="42" t="s">
        <v>36</v>
      </c>
      <c r="S27" s="42" t="s">
        <v>127</v>
      </c>
      <c r="U27" s="42" t="s">
        <v>78</v>
      </c>
      <c r="V27" s="42" t="s">
        <v>766</v>
      </c>
    </row>
    <row r="28" spans="1:29" s="42" customFormat="1" ht="14.1" customHeight="1" x14ac:dyDescent="0.25">
      <c r="A28" s="42" t="s">
        <v>24</v>
      </c>
      <c r="B28" s="42" t="s">
        <v>68</v>
      </c>
      <c r="C28" s="42" t="s">
        <v>71</v>
      </c>
      <c r="D28" s="62" t="s">
        <v>72</v>
      </c>
      <c r="E28" s="42" t="s">
        <v>42</v>
      </c>
      <c r="F28" s="42" t="s">
        <v>66</v>
      </c>
      <c r="G28" s="42">
        <v>25</v>
      </c>
      <c r="H28" s="42" t="s">
        <v>686</v>
      </c>
      <c r="I28" s="42" t="s">
        <v>687</v>
      </c>
      <c r="J28" s="42" t="s">
        <v>108</v>
      </c>
      <c r="K28" s="42" t="s">
        <v>116</v>
      </c>
      <c r="L28" s="42" t="s">
        <v>129</v>
      </c>
      <c r="M28" s="42" t="s">
        <v>118</v>
      </c>
      <c r="N28" s="50">
        <v>13.2</v>
      </c>
      <c r="O28" s="50"/>
      <c r="P28" s="50"/>
      <c r="Q28" s="50"/>
      <c r="R28" s="42" t="s">
        <v>36</v>
      </c>
      <c r="S28" s="42" t="s">
        <v>127</v>
      </c>
      <c r="T28" s="42" t="s">
        <v>130</v>
      </c>
      <c r="U28" s="42" t="s">
        <v>78</v>
      </c>
      <c r="V28" s="42" t="s">
        <v>766</v>
      </c>
    </row>
    <row r="29" spans="1:29" s="42" customFormat="1" ht="14.1" customHeight="1" x14ac:dyDescent="0.25">
      <c r="A29" s="42" t="s">
        <v>24</v>
      </c>
      <c r="B29" s="42" t="s">
        <v>68</v>
      </c>
      <c r="C29" s="42" t="s">
        <v>71</v>
      </c>
      <c r="D29" s="62" t="s">
        <v>72</v>
      </c>
      <c r="E29" s="42" t="s">
        <v>42</v>
      </c>
      <c r="F29" s="42" t="s">
        <v>66</v>
      </c>
      <c r="G29" s="42">
        <v>25</v>
      </c>
      <c r="H29" s="42" t="s">
        <v>686</v>
      </c>
      <c r="I29" s="42" t="s">
        <v>687</v>
      </c>
      <c r="J29" s="42" t="s">
        <v>108</v>
      </c>
      <c r="K29" s="42" t="s">
        <v>116</v>
      </c>
      <c r="L29" s="42" t="s">
        <v>96</v>
      </c>
      <c r="M29" s="42" t="s">
        <v>118</v>
      </c>
      <c r="N29" s="42">
        <v>13.2</v>
      </c>
      <c r="R29" s="42" t="s">
        <v>36</v>
      </c>
      <c r="S29" s="42" t="s">
        <v>127</v>
      </c>
      <c r="T29" s="42" t="s">
        <v>130</v>
      </c>
      <c r="U29" s="42" t="s">
        <v>78</v>
      </c>
      <c r="V29" s="42" t="s">
        <v>767</v>
      </c>
    </row>
    <row r="30" spans="1:29" s="42" customFormat="1" ht="14.1" customHeight="1" x14ac:dyDescent="0.25">
      <c r="A30" s="42" t="s">
        <v>24</v>
      </c>
      <c r="B30" s="42" t="s">
        <v>68</v>
      </c>
      <c r="C30" s="42" t="s">
        <v>71</v>
      </c>
      <c r="D30" s="62" t="s">
        <v>72</v>
      </c>
      <c r="E30" s="42" t="s">
        <v>42</v>
      </c>
      <c r="F30" s="42" t="s">
        <v>66</v>
      </c>
      <c r="G30" s="42">
        <v>25</v>
      </c>
      <c r="H30" s="42" t="s">
        <v>686</v>
      </c>
      <c r="I30" s="42" t="s">
        <v>687</v>
      </c>
      <c r="J30" s="42" t="s">
        <v>108</v>
      </c>
      <c r="K30" s="42" t="s">
        <v>116</v>
      </c>
      <c r="L30" s="42" t="s">
        <v>96</v>
      </c>
      <c r="M30" s="42" t="s">
        <v>126</v>
      </c>
      <c r="N30" s="42">
        <v>13.5</v>
      </c>
      <c r="R30" s="42" t="s">
        <v>36</v>
      </c>
      <c r="S30" s="42" t="s">
        <v>127</v>
      </c>
      <c r="T30" s="42" t="s">
        <v>131</v>
      </c>
      <c r="U30" s="42" t="s">
        <v>78</v>
      </c>
      <c r="V30" s="42" t="s">
        <v>768</v>
      </c>
    </row>
    <row r="31" spans="1:29" s="42" customFormat="1" ht="14.1" customHeight="1" x14ac:dyDescent="0.25">
      <c r="A31" s="42" t="s">
        <v>24</v>
      </c>
      <c r="B31" s="42" t="s">
        <v>68</v>
      </c>
      <c r="C31" s="42" t="s">
        <v>71</v>
      </c>
      <c r="D31" s="62" t="s">
        <v>72</v>
      </c>
      <c r="E31" s="42" t="s">
        <v>42</v>
      </c>
      <c r="F31" s="42" t="s">
        <v>66</v>
      </c>
      <c r="G31" s="42">
        <v>25</v>
      </c>
      <c r="H31" s="42" t="s">
        <v>686</v>
      </c>
      <c r="I31" s="42" t="s">
        <v>687</v>
      </c>
      <c r="J31" s="42" t="s">
        <v>108</v>
      </c>
      <c r="K31" s="42" t="s">
        <v>116</v>
      </c>
      <c r="L31" s="42" t="s">
        <v>129</v>
      </c>
      <c r="M31" s="42" t="s">
        <v>34</v>
      </c>
      <c r="N31" s="42">
        <v>14.01</v>
      </c>
      <c r="R31" s="42" t="s">
        <v>36</v>
      </c>
      <c r="S31" s="42" t="s">
        <v>127</v>
      </c>
      <c r="U31" s="42" t="s">
        <v>78</v>
      </c>
      <c r="V31" s="42" t="s">
        <v>768</v>
      </c>
    </row>
    <row r="32" spans="1:29" s="42" customFormat="1" ht="14.1" customHeight="1" x14ac:dyDescent="0.25">
      <c r="A32" s="42" t="s">
        <v>24</v>
      </c>
      <c r="B32" s="42" t="s">
        <v>68</v>
      </c>
      <c r="C32" s="42" t="s">
        <v>71</v>
      </c>
      <c r="D32" s="62" t="s">
        <v>72</v>
      </c>
      <c r="E32" s="42" t="s">
        <v>42</v>
      </c>
      <c r="F32" s="42" t="s">
        <v>66</v>
      </c>
      <c r="G32" s="42">
        <v>25</v>
      </c>
      <c r="H32" s="42" t="s">
        <v>686</v>
      </c>
      <c r="I32" s="42" t="s">
        <v>687</v>
      </c>
      <c r="J32" s="42" t="s">
        <v>108</v>
      </c>
      <c r="K32" s="42" t="s">
        <v>116</v>
      </c>
      <c r="L32" s="42" t="s">
        <v>129</v>
      </c>
      <c r="M32" s="42" t="s">
        <v>123</v>
      </c>
      <c r="N32" s="42">
        <v>17.2</v>
      </c>
      <c r="R32" s="42" t="s">
        <v>36</v>
      </c>
      <c r="S32" s="42" t="s">
        <v>127</v>
      </c>
      <c r="U32" s="42" t="s">
        <v>78</v>
      </c>
      <c r="V32" s="42" t="s">
        <v>768</v>
      </c>
    </row>
    <row r="33" spans="1:29" s="48" customFormat="1" ht="14.1" customHeight="1" x14ac:dyDescent="0.25">
      <c r="A33" s="42" t="s">
        <v>24</v>
      </c>
      <c r="B33" s="42" t="s">
        <v>68</v>
      </c>
      <c r="C33" s="42" t="s">
        <v>71</v>
      </c>
      <c r="D33" s="62" t="s">
        <v>72</v>
      </c>
      <c r="E33" s="42" t="s">
        <v>42</v>
      </c>
      <c r="F33" s="42" t="s">
        <v>66</v>
      </c>
      <c r="G33" s="42">
        <v>25</v>
      </c>
      <c r="H33" s="42" t="s">
        <v>686</v>
      </c>
      <c r="I33" s="42" t="s">
        <v>687</v>
      </c>
      <c r="J33" s="42" t="s">
        <v>108</v>
      </c>
      <c r="K33" s="42" t="s">
        <v>116</v>
      </c>
      <c r="L33" s="42" t="s">
        <v>96</v>
      </c>
      <c r="M33" s="42" t="s">
        <v>123</v>
      </c>
      <c r="N33" s="42">
        <v>17.2</v>
      </c>
      <c r="O33" s="42"/>
      <c r="P33" s="42"/>
      <c r="Q33" s="42"/>
      <c r="R33" s="42" t="s">
        <v>36</v>
      </c>
      <c r="S33" s="42" t="s">
        <v>127</v>
      </c>
      <c r="T33" s="42"/>
      <c r="U33" s="42" t="s">
        <v>78</v>
      </c>
      <c r="V33" s="42" t="s">
        <v>766</v>
      </c>
      <c r="W33" s="42"/>
      <c r="X33" s="42"/>
      <c r="Y33" s="42"/>
      <c r="Z33" s="42"/>
      <c r="AA33" s="42"/>
      <c r="AB33" s="42"/>
      <c r="AC33" s="42"/>
    </row>
    <row r="34" spans="1:29" s="48" customFormat="1" ht="14.1" customHeight="1" x14ac:dyDescent="0.25">
      <c r="A34" s="42" t="s">
        <v>24</v>
      </c>
      <c r="B34" s="42" t="s">
        <v>105</v>
      </c>
      <c r="C34" s="42" t="s">
        <v>132</v>
      </c>
      <c r="D34" s="62" t="s">
        <v>133</v>
      </c>
      <c r="E34" s="42" t="s">
        <v>42</v>
      </c>
      <c r="F34" s="42" t="s">
        <v>66</v>
      </c>
      <c r="G34" s="42" t="s">
        <v>677</v>
      </c>
      <c r="H34" s="42" t="s">
        <v>682</v>
      </c>
      <c r="I34" s="42"/>
      <c r="J34" s="42" t="s">
        <v>108</v>
      </c>
      <c r="K34" s="42" t="s">
        <v>109</v>
      </c>
      <c r="L34" s="42" t="s">
        <v>129</v>
      </c>
      <c r="M34" s="42" t="s">
        <v>111</v>
      </c>
      <c r="N34" s="42">
        <v>0.55000000000000004</v>
      </c>
      <c r="O34" s="42">
        <v>0.55000000000000004</v>
      </c>
      <c r="P34" s="42"/>
      <c r="Q34" s="42" t="s">
        <v>35</v>
      </c>
      <c r="R34" s="42" t="s">
        <v>36</v>
      </c>
      <c r="S34" s="42" t="s">
        <v>112</v>
      </c>
      <c r="T34" s="42" t="s">
        <v>134</v>
      </c>
      <c r="U34" s="42" t="s">
        <v>114</v>
      </c>
      <c r="V34" s="42" t="s">
        <v>782</v>
      </c>
      <c r="W34" s="42"/>
      <c r="X34" s="42"/>
      <c r="Y34" s="42"/>
      <c r="Z34" s="42"/>
      <c r="AA34" s="42"/>
      <c r="AB34" s="42"/>
      <c r="AC34" s="42"/>
    </row>
    <row r="35" spans="1:29" s="42" customFormat="1" ht="14.1" customHeight="1" x14ac:dyDescent="0.25">
      <c r="A35" s="42" t="s">
        <v>24</v>
      </c>
      <c r="B35" s="42" t="s">
        <v>105</v>
      </c>
      <c r="C35" s="42" t="s">
        <v>132</v>
      </c>
      <c r="D35" s="62" t="s">
        <v>133</v>
      </c>
      <c r="E35" s="42" t="s">
        <v>42</v>
      </c>
      <c r="F35" s="42" t="s">
        <v>66</v>
      </c>
      <c r="G35" s="42">
        <v>20</v>
      </c>
      <c r="H35" s="42" t="s">
        <v>682</v>
      </c>
      <c r="I35" s="42">
        <v>103</v>
      </c>
      <c r="J35" s="42" t="s">
        <v>95</v>
      </c>
      <c r="K35" s="42" t="s">
        <v>135</v>
      </c>
      <c r="L35" s="42" t="s">
        <v>129</v>
      </c>
      <c r="M35" s="42" t="s">
        <v>300</v>
      </c>
      <c r="N35" s="42">
        <v>0.4</v>
      </c>
      <c r="R35" s="42" t="s">
        <v>36</v>
      </c>
      <c r="S35" s="42" t="s">
        <v>136</v>
      </c>
      <c r="T35" s="42" t="s">
        <v>137</v>
      </c>
      <c r="U35" s="42" t="s">
        <v>138</v>
      </c>
      <c r="V35" s="42" t="s">
        <v>696</v>
      </c>
      <c r="W35" s="52"/>
      <c r="X35" s="52"/>
      <c r="Y35" s="52"/>
      <c r="Z35" s="52"/>
    </row>
    <row r="36" spans="1:29" s="42" customFormat="1" ht="14.1" customHeight="1" x14ac:dyDescent="0.25">
      <c r="A36" s="42" t="s">
        <v>24</v>
      </c>
      <c r="B36" s="42" t="s">
        <v>105</v>
      </c>
      <c r="C36" s="42" t="s">
        <v>132</v>
      </c>
      <c r="D36" s="62" t="s">
        <v>133</v>
      </c>
      <c r="E36" s="42" t="s">
        <v>42</v>
      </c>
      <c r="F36" s="42" t="s">
        <v>66</v>
      </c>
      <c r="G36" s="42">
        <v>20</v>
      </c>
      <c r="H36" s="42" t="s">
        <v>682</v>
      </c>
      <c r="J36" s="42" t="s">
        <v>95</v>
      </c>
      <c r="K36" s="42" t="s">
        <v>135</v>
      </c>
      <c r="L36" s="42" t="s">
        <v>33</v>
      </c>
      <c r="M36" s="42" t="s">
        <v>34</v>
      </c>
      <c r="N36" s="42">
        <v>2.4700000000000002</v>
      </c>
      <c r="R36" s="42" t="s">
        <v>36</v>
      </c>
      <c r="S36" s="42" t="s">
        <v>136</v>
      </c>
      <c r="T36" s="42" t="s">
        <v>139</v>
      </c>
      <c r="U36" s="42" t="s">
        <v>138</v>
      </c>
      <c r="V36" s="42" t="s">
        <v>697</v>
      </c>
      <c r="W36" s="52"/>
      <c r="X36" s="52"/>
      <c r="Y36" s="52"/>
      <c r="Z36" s="52"/>
      <c r="AC36" s="48"/>
    </row>
    <row r="37" spans="1:29" s="42" customFormat="1" ht="14.1" customHeight="1" x14ac:dyDescent="0.25">
      <c r="A37" s="42" t="s">
        <v>24</v>
      </c>
      <c r="B37" s="42" t="s">
        <v>105</v>
      </c>
      <c r="C37" s="42" t="s">
        <v>132</v>
      </c>
      <c r="D37" s="62" t="s">
        <v>133</v>
      </c>
      <c r="E37" s="42" t="s">
        <v>42</v>
      </c>
      <c r="F37" s="42" t="s">
        <v>66</v>
      </c>
      <c r="G37" s="42" t="s">
        <v>677</v>
      </c>
      <c r="H37" s="42" t="s">
        <v>682</v>
      </c>
      <c r="J37" s="42" t="s">
        <v>108</v>
      </c>
      <c r="K37" s="42" t="s">
        <v>109</v>
      </c>
      <c r="L37" s="42" t="s">
        <v>129</v>
      </c>
      <c r="M37" s="42" t="s">
        <v>34</v>
      </c>
      <c r="N37" s="42">
        <v>3.66</v>
      </c>
      <c r="R37" s="42" t="s">
        <v>36</v>
      </c>
      <c r="S37" s="42" t="s">
        <v>112</v>
      </c>
      <c r="T37" s="42" t="s">
        <v>140</v>
      </c>
      <c r="U37" s="42" t="s">
        <v>114</v>
      </c>
      <c r="V37" s="42" t="s">
        <v>749</v>
      </c>
      <c r="AC37" s="48"/>
    </row>
    <row r="38" spans="1:29" s="42" customFormat="1" ht="14.1" customHeight="1" x14ac:dyDescent="0.25">
      <c r="A38" s="42" t="s">
        <v>24</v>
      </c>
      <c r="B38" s="42" t="s">
        <v>85</v>
      </c>
      <c r="C38" s="42" t="s">
        <v>86</v>
      </c>
      <c r="D38" s="63" t="s">
        <v>93</v>
      </c>
      <c r="E38" s="42" t="s">
        <v>42</v>
      </c>
      <c r="F38" s="42" t="s">
        <v>43</v>
      </c>
      <c r="J38" s="42" t="s">
        <v>108</v>
      </c>
      <c r="K38" s="42" t="s">
        <v>141</v>
      </c>
      <c r="L38" s="42" t="s">
        <v>96</v>
      </c>
      <c r="M38" s="42" t="s">
        <v>142</v>
      </c>
      <c r="N38" s="42">
        <v>29</v>
      </c>
      <c r="O38" s="42">
        <v>29</v>
      </c>
      <c r="Q38" s="42" t="s">
        <v>35</v>
      </c>
      <c r="R38" s="42" t="s">
        <v>36</v>
      </c>
      <c r="S38" s="42" t="s">
        <v>143</v>
      </c>
      <c r="T38" s="42" t="s">
        <v>144</v>
      </c>
      <c r="U38" s="42" t="s">
        <v>53</v>
      </c>
      <c r="V38" s="42" t="s">
        <v>769</v>
      </c>
    </row>
    <row r="39" spans="1:29" s="42" customFormat="1" ht="14.1" customHeight="1" x14ac:dyDescent="0.25">
      <c r="A39" s="42" t="s">
        <v>24</v>
      </c>
      <c r="B39" s="42" t="s">
        <v>85</v>
      </c>
      <c r="C39" s="42" t="s">
        <v>86</v>
      </c>
      <c r="D39" s="63" t="s">
        <v>93</v>
      </c>
      <c r="E39" s="42" t="s">
        <v>42</v>
      </c>
      <c r="F39" s="42" t="s">
        <v>29</v>
      </c>
      <c r="J39" s="42" t="s">
        <v>108</v>
      </c>
      <c r="K39" s="42" t="s">
        <v>145</v>
      </c>
      <c r="L39" s="42" t="s">
        <v>146</v>
      </c>
      <c r="M39" s="42" t="s">
        <v>142</v>
      </c>
      <c r="N39" s="53">
        <v>41</v>
      </c>
      <c r="O39" s="53"/>
      <c r="R39" s="42" t="s">
        <v>36</v>
      </c>
      <c r="S39" s="42" t="s">
        <v>147</v>
      </c>
      <c r="T39" s="42" t="s">
        <v>144</v>
      </c>
      <c r="U39" s="42" t="s">
        <v>148</v>
      </c>
      <c r="V39" s="54" t="s">
        <v>770</v>
      </c>
      <c r="Z39" s="64"/>
    </row>
    <row r="40" spans="1:29" s="41" customFormat="1" ht="14.1" customHeight="1" x14ac:dyDescent="0.25">
      <c r="A40" s="43" t="s">
        <v>24</v>
      </c>
      <c r="B40" s="43" t="s">
        <v>85</v>
      </c>
      <c r="C40" s="43" t="s">
        <v>86</v>
      </c>
      <c r="D40" s="94" t="s">
        <v>149</v>
      </c>
      <c r="E40" s="43" t="s">
        <v>42</v>
      </c>
      <c r="F40" s="43" t="s">
        <v>29</v>
      </c>
      <c r="G40" s="43" t="s">
        <v>150</v>
      </c>
      <c r="H40" s="43" t="s">
        <v>684</v>
      </c>
      <c r="I40" s="42"/>
      <c r="J40" s="43" t="s">
        <v>108</v>
      </c>
      <c r="K40" s="43" t="s">
        <v>56</v>
      </c>
      <c r="L40" s="43" t="s">
        <v>96</v>
      </c>
      <c r="M40" s="43" t="s">
        <v>142</v>
      </c>
      <c r="N40" s="43">
        <v>157</v>
      </c>
      <c r="O40" s="43">
        <v>157</v>
      </c>
      <c r="P40" s="42"/>
      <c r="Q40" s="42" t="s">
        <v>35</v>
      </c>
      <c r="R40" s="43" t="s">
        <v>36</v>
      </c>
      <c r="S40" s="42" t="s">
        <v>62</v>
      </c>
      <c r="T40" s="43"/>
      <c r="U40" s="43" t="s">
        <v>63</v>
      </c>
      <c r="V40" s="43" t="s">
        <v>771</v>
      </c>
      <c r="W40" s="43"/>
      <c r="X40" s="43"/>
      <c r="Y40" s="43"/>
      <c r="Z40" s="43"/>
      <c r="AA40" s="42"/>
      <c r="AB40" s="42"/>
      <c r="AC40" s="42"/>
    </row>
    <row r="41" spans="1:29" s="44" customFormat="1" ht="14.1" customHeight="1" x14ac:dyDescent="0.25">
      <c r="A41" s="44" t="s">
        <v>24</v>
      </c>
      <c r="B41" s="44" t="s">
        <v>25</v>
      </c>
      <c r="C41" s="44" t="s">
        <v>151</v>
      </c>
      <c r="D41" s="65" t="s">
        <v>152</v>
      </c>
      <c r="E41" s="44" t="s">
        <v>42</v>
      </c>
      <c r="F41" s="44" t="s">
        <v>43</v>
      </c>
      <c r="G41" s="44" t="s">
        <v>153</v>
      </c>
      <c r="H41" s="66" t="s">
        <v>154</v>
      </c>
      <c r="I41" s="67"/>
      <c r="J41" s="44" t="s">
        <v>31</v>
      </c>
      <c r="K41" s="44" t="s">
        <v>44</v>
      </c>
      <c r="L41" s="44" t="s">
        <v>33</v>
      </c>
      <c r="M41" s="44" t="s">
        <v>34</v>
      </c>
      <c r="N41" s="44">
        <v>1192.04</v>
      </c>
      <c r="R41" s="44" t="s">
        <v>155</v>
      </c>
      <c r="S41" s="45" t="s">
        <v>156</v>
      </c>
      <c r="T41" s="44" t="s">
        <v>157</v>
      </c>
      <c r="U41" s="44" t="s">
        <v>158</v>
      </c>
      <c r="V41" s="44" t="s">
        <v>772</v>
      </c>
      <c r="AA41" s="67"/>
      <c r="AB41" s="67"/>
    </row>
    <row r="42" spans="1:29" s="44" customFormat="1" ht="14.1" customHeight="1" x14ac:dyDescent="0.25">
      <c r="A42" s="45" t="s">
        <v>24</v>
      </c>
      <c r="B42" s="45" t="s">
        <v>25</v>
      </c>
      <c r="C42" s="45" t="s">
        <v>159</v>
      </c>
      <c r="D42" s="68" t="s">
        <v>160</v>
      </c>
      <c r="E42" s="45" t="s">
        <v>42</v>
      </c>
      <c r="F42" s="45" t="s">
        <v>29</v>
      </c>
      <c r="G42" s="45">
        <v>20</v>
      </c>
      <c r="H42" s="45"/>
      <c r="I42" s="45"/>
      <c r="J42" s="45" t="s">
        <v>31</v>
      </c>
      <c r="K42" s="45" t="s">
        <v>44</v>
      </c>
      <c r="L42" s="45" t="s">
        <v>129</v>
      </c>
      <c r="M42" s="45" t="s">
        <v>34</v>
      </c>
      <c r="N42" s="45">
        <v>120</v>
      </c>
      <c r="O42" s="45"/>
      <c r="P42" s="69"/>
      <c r="Q42" s="69"/>
      <c r="R42" s="45" t="s">
        <v>155</v>
      </c>
      <c r="S42" s="44" t="s">
        <v>161</v>
      </c>
      <c r="T42" s="45"/>
      <c r="U42" s="45" t="s">
        <v>162</v>
      </c>
      <c r="V42" s="45" t="s">
        <v>773</v>
      </c>
      <c r="W42" s="45"/>
      <c r="X42" s="45"/>
      <c r="Y42" s="45"/>
      <c r="Z42" s="45"/>
    </row>
    <row r="43" spans="1:29" s="67" customFormat="1" ht="14.1" customHeight="1" x14ac:dyDescent="0.25">
      <c r="A43" s="45" t="s">
        <v>24</v>
      </c>
      <c r="B43" s="45" t="s">
        <v>25</v>
      </c>
      <c r="C43" s="45" t="s">
        <v>159</v>
      </c>
      <c r="D43" s="68" t="s">
        <v>160</v>
      </c>
      <c r="E43" s="45" t="s">
        <v>42</v>
      </c>
      <c r="F43" s="45" t="s">
        <v>43</v>
      </c>
      <c r="G43" s="45" t="s">
        <v>153</v>
      </c>
      <c r="H43" s="70" t="s">
        <v>154</v>
      </c>
      <c r="I43" s="45" t="s">
        <v>163</v>
      </c>
      <c r="J43" s="45" t="s">
        <v>31</v>
      </c>
      <c r="K43" s="45" t="s">
        <v>44</v>
      </c>
      <c r="L43" s="45" t="s">
        <v>33</v>
      </c>
      <c r="M43" s="45" t="s">
        <v>34</v>
      </c>
      <c r="N43" s="45">
        <v>385.66</v>
      </c>
      <c r="O43" s="45"/>
      <c r="P43" s="45"/>
      <c r="Q43" s="45"/>
      <c r="R43" s="44" t="s">
        <v>155</v>
      </c>
      <c r="S43" s="45" t="s">
        <v>164</v>
      </c>
      <c r="T43" s="44" t="s">
        <v>157</v>
      </c>
      <c r="U43" s="44" t="s">
        <v>158</v>
      </c>
      <c r="V43" s="45" t="s">
        <v>774</v>
      </c>
      <c r="W43" s="45"/>
      <c r="X43" s="45"/>
      <c r="Y43" s="45"/>
      <c r="Z43" s="45"/>
      <c r="AA43" s="44"/>
      <c r="AB43" s="44"/>
    </row>
    <row r="44" spans="1:29" s="44" customFormat="1" ht="14.1" customHeight="1" x14ac:dyDescent="0.25">
      <c r="A44" s="44" t="s">
        <v>24</v>
      </c>
      <c r="B44" s="44" t="s">
        <v>25</v>
      </c>
      <c r="C44" s="44" t="s">
        <v>165</v>
      </c>
      <c r="D44" s="65" t="s">
        <v>166</v>
      </c>
      <c r="E44" s="44" t="s">
        <v>42</v>
      </c>
      <c r="F44" s="44" t="s">
        <v>29</v>
      </c>
      <c r="G44" s="44">
        <v>25</v>
      </c>
      <c r="H44" s="44" t="s">
        <v>167</v>
      </c>
      <c r="I44" s="44" t="s">
        <v>168</v>
      </c>
      <c r="J44" s="44" t="s">
        <v>31</v>
      </c>
      <c r="K44" s="44" t="s">
        <v>32</v>
      </c>
      <c r="L44" s="44" t="s">
        <v>33</v>
      </c>
      <c r="M44" s="44" t="s">
        <v>34</v>
      </c>
      <c r="N44" s="44" t="s">
        <v>169</v>
      </c>
      <c r="R44" s="44" t="s">
        <v>155</v>
      </c>
      <c r="S44" s="44" t="s">
        <v>170</v>
      </c>
      <c r="U44" s="44" t="s">
        <v>171</v>
      </c>
      <c r="V44" s="44" t="s">
        <v>698</v>
      </c>
    </row>
    <row r="45" spans="1:29" s="44" customFormat="1" ht="14.1" customHeight="1" x14ac:dyDescent="0.25">
      <c r="A45" s="44" t="s">
        <v>24</v>
      </c>
      <c r="B45" s="44" t="s">
        <v>25</v>
      </c>
      <c r="C45" s="44" t="s">
        <v>165</v>
      </c>
      <c r="D45" s="65" t="s">
        <v>173</v>
      </c>
      <c r="E45" s="44" t="s">
        <v>676</v>
      </c>
      <c r="F45" s="44" t="s">
        <v>29</v>
      </c>
      <c r="G45" s="44">
        <v>25</v>
      </c>
      <c r="H45" s="44" t="s">
        <v>682</v>
      </c>
      <c r="J45" s="44" t="s">
        <v>31</v>
      </c>
      <c r="K45" s="44" t="s">
        <v>32</v>
      </c>
      <c r="L45" s="44" t="s">
        <v>33</v>
      </c>
      <c r="M45" s="44" t="s">
        <v>34</v>
      </c>
      <c r="N45" s="44" t="s">
        <v>169</v>
      </c>
      <c r="R45" s="44" t="s">
        <v>155</v>
      </c>
      <c r="S45" s="44" t="s">
        <v>170</v>
      </c>
      <c r="U45" s="44" t="s">
        <v>171</v>
      </c>
      <c r="V45" s="44" t="s">
        <v>699</v>
      </c>
    </row>
    <row r="46" spans="1:29" s="44" customFormat="1" ht="14.1" customHeight="1" x14ac:dyDescent="0.25">
      <c r="A46" s="44" t="s">
        <v>24</v>
      </c>
      <c r="B46" s="44" t="s">
        <v>68</v>
      </c>
      <c r="C46" s="44" t="s">
        <v>174</v>
      </c>
      <c r="D46" s="65" t="s">
        <v>175</v>
      </c>
      <c r="E46" s="44" t="s">
        <v>42</v>
      </c>
      <c r="F46" s="44" t="s">
        <v>29</v>
      </c>
      <c r="G46" s="44" t="s">
        <v>30</v>
      </c>
      <c r="J46" s="44" t="s">
        <v>31</v>
      </c>
      <c r="K46" s="44" t="s">
        <v>32</v>
      </c>
      <c r="L46" s="44" t="s">
        <v>33</v>
      </c>
      <c r="M46" s="44" t="s">
        <v>34</v>
      </c>
      <c r="N46" s="44">
        <v>46</v>
      </c>
      <c r="R46" s="44" t="s">
        <v>155</v>
      </c>
      <c r="S46" s="57" t="s">
        <v>176</v>
      </c>
      <c r="U46" s="44" t="s">
        <v>177</v>
      </c>
      <c r="V46" s="44" t="s">
        <v>775</v>
      </c>
    </row>
    <row r="47" spans="1:29" s="44" customFormat="1" ht="14.1" customHeight="1" x14ac:dyDescent="0.25">
      <c r="A47" s="45" t="s">
        <v>24</v>
      </c>
      <c r="B47" s="45" t="s">
        <v>25</v>
      </c>
      <c r="C47" s="45" t="s">
        <v>40</v>
      </c>
      <c r="D47" s="68" t="s">
        <v>41</v>
      </c>
      <c r="E47" s="45" t="s">
        <v>42</v>
      </c>
      <c r="F47" s="45" t="s">
        <v>43</v>
      </c>
      <c r="G47" s="45"/>
      <c r="H47" s="45" t="s">
        <v>680</v>
      </c>
      <c r="I47" s="45" t="s">
        <v>681</v>
      </c>
      <c r="J47" s="45" t="s">
        <v>108</v>
      </c>
      <c r="K47" s="45" t="s">
        <v>116</v>
      </c>
      <c r="L47" s="45" t="s">
        <v>33</v>
      </c>
      <c r="M47" s="45" t="s">
        <v>34</v>
      </c>
      <c r="N47" s="45">
        <v>12.42</v>
      </c>
      <c r="O47" s="45"/>
      <c r="P47" s="45"/>
      <c r="Q47" s="45"/>
      <c r="R47" s="45" t="s">
        <v>155</v>
      </c>
      <c r="S47" s="45" t="s">
        <v>178</v>
      </c>
      <c r="T47" s="45"/>
      <c r="U47" s="45" t="s">
        <v>46</v>
      </c>
      <c r="V47" s="45" t="s">
        <v>776</v>
      </c>
      <c r="W47" s="45"/>
      <c r="X47" s="45"/>
      <c r="Y47" s="45"/>
      <c r="Z47" s="45"/>
      <c r="AA47" s="45"/>
      <c r="AB47" s="45"/>
    </row>
    <row r="48" spans="1:29" s="44" customFormat="1" ht="14.1" customHeight="1" x14ac:dyDescent="0.25">
      <c r="A48" s="44" t="s">
        <v>24</v>
      </c>
      <c r="B48" s="44" t="s">
        <v>25</v>
      </c>
      <c r="C48" s="44" t="s">
        <v>179</v>
      </c>
      <c r="D48" s="65" t="s">
        <v>180</v>
      </c>
      <c r="E48" s="44" t="s">
        <v>42</v>
      </c>
      <c r="F48" s="44" t="s">
        <v>29</v>
      </c>
      <c r="G48" s="44">
        <v>20</v>
      </c>
      <c r="J48" s="44" t="s">
        <v>31</v>
      </c>
      <c r="K48" s="44" t="s">
        <v>44</v>
      </c>
      <c r="L48" s="44" t="s">
        <v>129</v>
      </c>
      <c r="M48" s="44" t="s">
        <v>34</v>
      </c>
      <c r="N48" s="44">
        <v>100</v>
      </c>
      <c r="P48" s="55"/>
      <c r="Q48" s="55"/>
      <c r="R48" s="45" t="s">
        <v>155</v>
      </c>
      <c r="S48" s="44" t="s">
        <v>161</v>
      </c>
      <c r="U48" s="44" t="s">
        <v>162</v>
      </c>
      <c r="V48" s="44" t="s">
        <v>743</v>
      </c>
    </row>
    <row r="49" spans="1:29" s="45" customFormat="1" ht="14.1" customHeight="1" x14ac:dyDescent="0.25">
      <c r="A49" s="44" t="s">
        <v>24</v>
      </c>
      <c r="B49" s="44" t="s">
        <v>25</v>
      </c>
      <c r="C49" s="44" t="s">
        <v>181</v>
      </c>
      <c r="D49" s="65" t="s">
        <v>182</v>
      </c>
      <c r="E49" s="44" t="s">
        <v>42</v>
      </c>
      <c r="F49" s="44" t="s">
        <v>29</v>
      </c>
      <c r="G49" s="44">
        <v>20</v>
      </c>
      <c r="H49" s="44"/>
      <c r="I49" s="44"/>
      <c r="J49" s="44" t="s">
        <v>31</v>
      </c>
      <c r="K49" s="44" t="s">
        <v>44</v>
      </c>
      <c r="L49" s="44" t="s">
        <v>129</v>
      </c>
      <c r="M49" s="44" t="s">
        <v>34</v>
      </c>
      <c r="N49" s="44">
        <v>34</v>
      </c>
      <c r="O49" s="44"/>
      <c r="P49" s="55"/>
      <c r="Q49" s="55"/>
      <c r="R49" s="45" t="s">
        <v>155</v>
      </c>
      <c r="S49" s="44" t="s">
        <v>161</v>
      </c>
      <c r="T49" s="44"/>
      <c r="U49" s="44" t="s">
        <v>162</v>
      </c>
      <c r="V49" s="44" t="s">
        <v>743</v>
      </c>
      <c r="W49" s="44"/>
      <c r="X49" s="44"/>
      <c r="Y49" s="44"/>
      <c r="Z49" s="44"/>
      <c r="AA49" s="44"/>
      <c r="AB49" s="44"/>
    </row>
    <row r="50" spans="1:29" s="41" customFormat="1" ht="14.1" customHeight="1" x14ac:dyDescent="0.25">
      <c r="A50" s="44" t="s">
        <v>24</v>
      </c>
      <c r="B50" s="44" t="s">
        <v>25</v>
      </c>
      <c r="C50" s="44" t="s">
        <v>40</v>
      </c>
      <c r="D50" s="65" t="s">
        <v>50</v>
      </c>
      <c r="E50" s="44" t="s">
        <v>42</v>
      </c>
      <c r="F50" s="44" t="s">
        <v>29</v>
      </c>
      <c r="G50" s="44">
        <v>20</v>
      </c>
      <c r="H50" s="44"/>
      <c r="I50" s="44"/>
      <c r="J50" s="44" t="s">
        <v>31</v>
      </c>
      <c r="K50" s="44" t="s">
        <v>44</v>
      </c>
      <c r="L50" s="44" t="s">
        <v>52</v>
      </c>
      <c r="M50" s="44" t="s">
        <v>34</v>
      </c>
      <c r="N50" s="44">
        <v>10</v>
      </c>
      <c r="O50" s="72">
        <f>N50/3.36</f>
        <v>2.9761904761904763</v>
      </c>
      <c r="P50" s="44"/>
      <c r="Q50" s="44"/>
      <c r="R50" s="44" t="s">
        <v>155</v>
      </c>
      <c r="S50" s="44" t="s">
        <v>183</v>
      </c>
      <c r="T50" s="44" t="s">
        <v>184</v>
      </c>
      <c r="U50" s="44" t="s">
        <v>185</v>
      </c>
      <c r="V50" s="44" t="s">
        <v>777</v>
      </c>
      <c r="W50" s="44"/>
      <c r="X50" s="44"/>
      <c r="Y50" s="44"/>
      <c r="Z50" s="44"/>
      <c r="AA50" s="44"/>
      <c r="AB50" s="44"/>
      <c r="AC50" s="44"/>
    </row>
    <row r="51" spans="1:29" s="44" customFormat="1" ht="14.1" customHeight="1" x14ac:dyDescent="0.25">
      <c r="A51" s="44" t="s">
        <v>24</v>
      </c>
      <c r="B51" s="44" t="s">
        <v>25</v>
      </c>
      <c r="C51" s="44" t="s">
        <v>40</v>
      </c>
      <c r="D51" s="65" t="s">
        <v>50</v>
      </c>
      <c r="E51" s="44" t="s">
        <v>42</v>
      </c>
      <c r="F51" s="44" t="s">
        <v>29</v>
      </c>
      <c r="G51" s="44" t="s">
        <v>150</v>
      </c>
      <c r="J51" s="44" t="s">
        <v>31</v>
      </c>
      <c r="K51" s="44" t="s">
        <v>32</v>
      </c>
      <c r="L51" s="44" t="s">
        <v>52</v>
      </c>
      <c r="M51" s="44" t="s">
        <v>34</v>
      </c>
      <c r="N51" s="44">
        <v>22.53</v>
      </c>
      <c r="R51" s="44" t="s">
        <v>155</v>
      </c>
      <c r="S51" s="44" t="s">
        <v>186</v>
      </c>
      <c r="U51" s="44" t="s">
        <v>187</v>
      </c>
      <c r="V51" s="44" t="s">
        <v>778</v>
      </c>
      <c r="AC51" s="41"/>
    </row>
    <row r="52" spans="1:29" s="44" customFormat="1" ht="14.1" customHeight="1" x14ac:dyDescent="0.25">
      <c r="A52" s="44" t="s">
        <v>24</v>
      </c>
      <c r="B52" s="44" t="s">
        <v>25</v>
      </c>
      <c r="C52" s="44" t="s">
        <v>40</v>
      </c>
      <c r="D52" s="65" t="s">
        <v>50</v>
      </c>
      <c r="E52" s="44" t="s">
        <v>42</v>
      </c>
      <c r="F52" s="44" t="s">
        <v>29</v>
      </c>
      <c r="G52" s="44" t="s">
        <v>150</v>
      </c>
      <c r="I52" s="44" t="s">
        <v>188</v>
      </c>
      <c r="J52" s="44" t="s">
        <v>31</v>
      </c>
      <c r="K52" s="44" t="s">
        <v>44</v>
      </c>
      <c r="L52" s="44" t="s">
        <v>52</v>
      </c>
      <c r="M52" s="44" t="s">
        <v>34</v>
      </c>
      <c r="N52" s="44">
        <v>56.59</v>
      </c>
      <c r="R52" s="44" t="s">
        <v>155</v>
      </c>
      <c r="S52" s="44" t="s">
        <v>744</v>
      </c>
      <c r="U52" s="44" t="s">
        <v>189</v>
      </c>
      <c r="V52" s="44" t="s">
        <v>779</v>
      </c>
    </row>
    <row r="53" spans="1:29" s="44" customFormat="1" ht="14.1" customHeight="1" x14ac:dyDescent="0.25">
      <c r="A53" s="44" t="s">
        <v>24</v>
      </c>
      <c r="B53" s="44" t="s">
        <v>25</v>
      </c>
      <c r="C53" s="44" t="s">
        <v>40</v>
      </c>
      <c r="D53" s="65" t="s">
        <v>50</v>
      </c>
      <c r="E53" s="44" t="s">
        <v>42</v>
      </c>
      <c r="F53" s="44" t="s">
        <v>29</v>
      </c>
      <c r="G53" s="44">
        <v>22</v>
      </c>
      <c r="H53" s="44">
        <v>8</v>
      </c>
      <c r="I53" s="44">
        <v>173</v>
      </c>
      <c r="J53" s="44" t="s">
        <v>31</v>
      </c>
      <c r="K53" s="44" t="s">
        <v>44</v>
      </c>
      <c r="L53" s="44" t="s">
        <v>129</v>
      </c>
      <c r="M53" s="44" t="s">
        <v>34</v>
      </c>
      <c r="N53" s="44">
        <v>200</v>
      </c>
      <c r="R53" s="44" t="s">
        <v>155</v>
      </c>
      <c r="S53" s="44" t="s">
        <v>190</v>
      </c>
      <c r="U53" s="44" t="s">
        <v>191</v>
      </c>
      <c r="V53" s="44" t="s">
        <v>780</v>
      </c>
    </row>
    <row r="54" spans="1:29" s="41" customFormat="1" ht="14.1" customHeight="1" x14ac:dyDescent="0.25">
      <c r="A54" s="44" t="s">
        <v>24</v>
      </c>
      <c r="B54" s="44" t="s">
        <v>25</v>
      </c>
      <c r="C54" s="44" t="s">
        <v>40</v>
      </c>
      <c r="D54" s="65" t="s">
        <v>50</v>
      </c>
      <c r="E54" s="44" t="s">
        <v>42</v>
      </c>
      <c r="F54" s="44" t="s">
        <v>29</v>
      </c>
      <c r="G54" s="44">
        <v>22</v>
      </c>
      <c r="H54" s="44">
        <v>8</v>
      </c>
      <c r="I54" s="44">
        <v>173</v>
      </c>
      <c r="J54" s="44" t="s">
        <v>31</v>
      </c>
      <c r="K54" s="44" t="s">
        <v>32</v>
      </c>
      <c r="L54" s="44" t="s">
        <v>129</v>
      </c>
      <c r="M54" s="44" t="s">
        <v>34</v>
      </c>
      <c r="N54" s="44">
        <v>250</v>
      </c>
      <c r="O54" s="44"/>
      <c r="P54" s="44"/>
      <c r="Q54" s="44"/>
      <c r="R54" s="44" t="s">
        <v>155</v>
      </c>
      <c r="S54" s="44" t="s">
        <v>190</v>
      </c>
      <c r="T54" s="44"/>
      <c r="U54" s="44" t="s">
        <v>191</v>
      </c>
      <c r="V54" s="44" t="s">
        <v>781</v>
      </c>
      <c r="W54" s="44"/>
      <c r="X54" s="44"/>
      <c r="Y54" s="44"/>
      <c r="Z54" s="44"/>
      <c r="AA54" s="44"/>
      <c r="AB54" s="44"/>
      <c r="AC54" s="44"/>
    </row>
    <row r="55" spans="1:29" s="44" customFormat="1" ht="14.1" customHeight="1" x14ac:dyDescent="0.25">
      <c r="A55" s="44" t="s">
        <v>24</v>
      </c>
      <c r="B55" s="44" t="s">
        <v>25</v>
      </c>
      <c r="C55" s="44" t="s">
        <v>192</v>
      </c>
      <c r="D55" s="65" t="s">
        <v>193</v>
      </c>
      <c r="E55" s="44" t="s">
        <v>42</v>
      </c>
      <c r="F55" s="44" t="s">
        <v>29</v>
      </c>
      <c r="G55" s="44">
        <v>20</v>
      </c>
      <c r="J55" s="44" t="s">
        <v>31</v>
      </c>
      <c r="K55" s="44" t="s">
        <v>44</v>
      </c>
      <c r="L55" s="44" t="s">
        <v>129</v>
      </c>
      <c r="M55" s="44" t="s">
        <v>34</v>
      </c>
      <c r="N55" s="44">
        <v>74</v>
      </c>
      <c r="P55" s="55"/>
      <c r="Q55" s="55"/>
      <c r="R55" s="45" t="s">
        <v>155</v>
      </c>
      <c r="S55" s="44" t="s">
        <v>161</v>
      </c>
      <c r="U55" s="44" t="s">
        <v>162</v>
      </c>
      <c r="V55" s="44" t="s">
        <v>745</v>
      </c>
    </row>
    <row r="56" spans="1:29" s="44" customFormat="1" ht="14.1" customHeight="1" x14ac:dyDescent="0.25">
      <c r="A56" s="44" t="s">
        <v>24</v>
      </c>
      <c r="B56" s="44" t="s">
        <v>25</v>
      </c>
      <c r="C56" s="44" t="s">
        <v>194</v>
      </c>
      <c r="D56" s="65" t="s">
        <v>195</v>
      </c>
      <c r="E56" s="44" t="s">
        <v>42</v>
      </c>
      <c r="F56" s="44" t="s">
        <v>29</v>
      </c>
      <c r="G56" s="44">
        <v>20</v>
      </c>
      <c r="J56" s="44" t="s">
        <v>31</v>
      </c>
      <c r="K56" s="44" t="s">
        <v>44</v>
      </c>
      <c r="L56" s="44" t="s">
        <v>129</v>
      </c>
      <c r="M56" s="44" t="s">
        <v>34</v>
      </c>
      <c r="N56" s="44" t="s">
        <v>196</v>
      </c>
      <c r="P56" s="55"/>
      <c r="Q56" s="55"/>
      <c r="R56" s="45" t="s">
        <v>155</v>
      </c>
      <c r="S56" s="44" t="s">
        <v>197</v>
      </c>
      <c r="U56" s="44" t="s">
        <v>162</v>
      </c>
      <c r="V56" s="44" t="s">
        <v>746</v>
      </c>
    </row>
    <row r="57" spans="1:29" s="44" customFormat="1" ht="14.1" customHeight="1" x14ac:dyDescent="0.25">
      <c r="A57" s="44" t="s">
        <v>24</v>
      </c>
      <c r="B57" s="44" t="s">
        <v>25</v>
      </c>
      <c r="C57" s="44" t="s">
        <v>198</v>
      </c>
      <c r="D57" s="65" t="s">
        <v>199</v>
      </c>
      <c r="E57" s="44" t="s">
        <v>42</v>
      </c>
      <c r="F57" s="44" t="s">
        <v>43</v>
      </c>
      <c r="G57" s="44" t="s">
        <v>153</v>
      </c>
      <c r="H57" s="66" t="s">
        <v>154</v>
      </c>
      <c r="I57" s="44" t="s">
        <v>163</v>
      </c>
      <c r="J57" s="44" t="s">
        <v>31</v>
      </c>
      <c r="K57" s="44" t="s">
        <v>44</v>
      </c>
      <c r="L57" s="44" t="s">
        <v>33</v>
      </c>
      <c r="M57" s="44" t="s">
        <v>34</v>
      </c>
      <c r="N57" s="44">
        <v>58.73</v>
      </c>
      <c r="R57" s="44" t="s">
        <v>155</v>
      </c>
      <c r="S57" s="45" t="s">
        <v>164</v>
      </c>
      <c r="T57" s="44" t="s">
        <v>157</v>
      </c>
      <c r="U57" s="44" t="s">
        <v>158</v>
      </c>
      <c r="V57" s="44" t="s">
        <v>747</v>
      </c>
    </row>
    <row r="58" spans="1:29" s="44" customFormat="1" ht="14.1" customHeight="1" x14ac:dyDescent="0.25">
      <c r="A58" s="44" t="s">
        <v>24</v>
      </c>
      <c r="B58" s="44" t="s">
        <v>25</v>
      </c>
      <c r="C58" s="44" t="s">
        <v>198</v>
      </c>
      <c r="D58" s="65" t="s">
        <v>200</v>
      </c>
      <c r="E58" s="44" t="s">
        <v>42</v>
      </c>
      <c r="F58" s="44" t="s">
        <v>29</v>
      </c>
      <c r="G58" s="44">
        <v>20</v>
      </c>
      <c r="J58" s="44" t="s">
        <v>31</v>
      </c>
      <c r="K58" s="44" t="s">
        <v>44</v>
      </c>
      <c r="L58" s="44" t="s">
        <v>129</v>
      </c>
      <c r="M58" s="44" t="s">
        <v>34</v>
      </c>
      <c r="N58" s="44">
        <v>42</v>
      </c>
      <c r="P58" s="55"/>
      <c r="Q58" s="55"/>
      <c r="R58" s="45" t="s">
        <v>155</v>
      </c>
      <c r="S58" s="44" t="s">
        <v>161</v>
      </c>
      <c r="U58" s="44" t="s">
        <v>162</v>
      </c>
      <c r="V58" s="44" t="s">
        <v>743</v>
      </c>
      <c r="AA58" s="45"/>
      <c r="AB58" s="45"/>
    </row>
    <row r="59" spans="1:29" s="45" customFormat="1" ht="14.1" customHeight="1" x14ac:dyDescent="0.25">
      <c r="A59" s="44" t="s">
        <v>24</v>
      </c>
      <c r="B59" s="44" t="s">
        <v>25</v>
      </c>
      <c r="C59" s="44" t="s">
        <v>201</v>
      </c>
      <c r="D59" s="65" t="s">
        <v>202</v>
      </c>
      <c r="E59" s="44" t="s">
        <v>42</v>
      </c>
      <c r="F59" s="44" t="s">
        <v>29</v>
      </c>
      <c r="G59" s="44">
        <v>20</v>
      </c>
      <c r="H59" s="44"/>
      <c r="I59" s="44"/>
      <c r="J59" s="44" t="s">
        <v>31</v>
      </c>
      <c r="K59" s="44" t="s">
        <v>44</v>
      </c>
      <c r="L59" s="44" t="s">
        <v>129</v>
      </c>
      <c r="M59" s="44" t="s">
        <v>34</v>
      </c>
      <c r="N59" s="44">
        <v>34</v>
      </c>
      <c r="O59" s="44"/>
      <c r="P59" s="55"/>
      <c r="Q59" s="55"/>
      <c r="R59" s="45" t="s">
        <v>155</v>
      </c>
      <c r="S59" s="44" t="s">
        <v>161</v>
      </c>
      <c r="T59" s="44"/>
      <c r="U59" s="44" t="s">
        <v>162</v>
      </c>
      <c r="V59" s="44" t="s">
        <v>743</v>
      </c>
      <c r="W59" s="44"/>
      <c r="X59" s="44"/>
      <c r="Y59" s="44"/>
      <c r="Z59" s="44"/>
      <c r="AA59" s="44"/>
      <c r="AB59" s="44"/>
    </row>
    <row r="60" spans="1:29" s="44" customFormat="1" ht="14.1" customHeight="1" x14ac:dyDescent="0.25">
      <c r="A60" s="44" t="s">
        <v>24</v>
      </c>
      <c r="B60" s="44" t="s">
        <v>25</v>
      </c>
      <c r="C60" s="44" t="s">
        <v>203</v>
      </c>
      <c r="D60" s="65" t="s">
        <v>204</v>
      </c>
      <c r="E60" s="44" t="s">
        <v>42</v>
      </c>
      <c r="F60" s="44" t="s">
        <v>29</v>
      </c>
      <c r="G60" s="44">
        <v>20</v>
      </c>
      <c r="J60" s="44" t="s">
        <v>31</v>
      </c>
      <c r="K60" s="44" t="s">
        <v>44</v>
      </c>
      <c r="L60" s="44" t="s">
        <v>129</v>
      </c>
      <c r="M60" s="44" t="s">
        <v>34</v>
      </c>
      <c r="N60" s="44">
        <v>10</v>
      </c>
      <c r="P60" s="55"/>
      <c r="Q60" s="55"/>
      <c r="R60" s="45" t="s">
        <v>155</v>
      </c>
      <c r="S60" s="44" t="s">
        <v>161</v>
      </c>
      <c r="U60" s="44" t="s">
        <v>162</v>
      </c>
      <c r="V60" s="44" t="s">
        <v>745</v>
      </c>
    </row>
    <row r="61" spans="1:29" s="44" customFormat="1" ht="14.1" customHeight="1" x14ac:dyDescent="0.25">
      <c r="A61" s="44" t="s">
        <v>24</v>
      </c>
      <c r="B61" s="44" t="s">
        <v>25</v>
      </c>
      <c r="C61" s="44" t="s">
        <v>205</v>
      </c>
      <c r="D61" s="65" t="s">
        <v>206</v>
      </c>
      <c r="E61" s="44" t="s">
        <v>42</v>
      </c>
      <c r="F61" s="44" t="s">
        <v>29</v>
      </c>
      <c r="G61" s="44">
        <v>20</v>
      </c>
      <c r="J61" s="44" t="s">
        <v>31</v>
      </c>
      <c r="K61" s="44" t="s">
        <v>44</v>
      </c>
      <c r="L61" s="44" t="s">
        <v>129</v>
      </c>
      <c r="M61" s="44" t="s">
        <v>34</v>
      </c>
      <c r="N61" s="44">
        <v>230</v>
      </c>
      <c r="P61" s="55"/>
      <c r="Q61" s="55"/>
      <c r="R61" s="45" t="s">
        <v>155</v>
      </c>
      <c r="S61" s="44" t="s">
        <v>161</v>
      </c>
      <c r="U61" s="44" t="s">
        <v>162</v>
      </c>
      <c r="V61" s="44" t="s">
        <v>743</v>
      </c>
    </row>
    <row r="62" spans="1:29" s="44" customFormat="1" ht="14.1" customHeight="1" x14ac:dyDescent="0.25">
      <c r="A62" s="44" t="s">
        <v>24</v>
      </c>
      <c r="B62" s="44" t="s">
        <v>25</v>
      </c>
      <c r="C62" s="44" t="s">
        <v>205</v>
      </c>
      <c r="D62" s="65" t="s">
        <v>206</v>
      </c>
      <c r="E62" s="44" t="s">
        <v>42</v>
      </c>
      <c r="F62" s="44" t="s">
        <v>43</v>
      </c>
      <c r="G62" s="44" t="s">
        <v>153</v>
      </c>
      <c r="H62" s="66" t="s">
        <v>154</v>
      </c>
      <c r="I62" s="44" t="s">
        <v>163</v>
      </c>
      <c r="J62" s="44" t="s">
        <v>31</v>
      </c>
      <c r="K62" s="44" t="s">
        <v>44</v>
      </c>
      <c r="L62" s="44" t="s">
        <v>33</v>
      </c>
      <c r="M62" s="44" t="s">
        <v>34</v>
      </c>
      <c r="N62" s="44">
        <v>823.91</v>
      </c>
      <c r="R62" s="44" t="s">
        <v>155</v>
      </c>
      <c r="S62" s="45" t="s">
        <v>164</v>
      </c>
      <c r="T62" s="44" t="s">
        <v>157</v>
      </c>
      <c r="U62" s="44" t="s">
        <v>158</v>
      </c>
      <c r="V62" s="44" t="s">
        <v>748</v>
      </c>
    </row>
    <row r="63" spans="1:29" s="44" customFormat="1" ht="14.1" customHeight="1" x14ac:dyDescent="0.25">
      <c r="A63" s="44" t="s">
        <v>24</v>
      </c>
      <c r="B63" s="44" t="s">
        <v>68</v>
      </c>
      <c r="C63" s="44" t="s">
        <v>207</v>
      </c>
      <c r="D63" s="65" t="s">
        <v>208</v>
      </c>
      <c r="E63" s="44" t="s">
        <v>42</v>
      </c>
      <c r="F63" s="44" t="s">
        <v>66</v>
      </c>
      <c r="G63" s="44" t="s">
        <v>678</v>
      </c>
      <c r="H63" s="44" t="s">
        <v>682</v>
      </c>
      <c r="J63" s="44" t="s">
        <v>31</v>
      </c>
      <c r="K63" s="44" t="s">
        <v>56</v>
      </c>
      <c r="L63" s="44" t="s">
        <v>33</v>
      </c>
      <c r="M63" s="44" t="s">
        <v>34</v>
      </c>
      <c r="N63" s="44">
        <v>9.5500000000000007</v>
      </c>
      <c r="R63" s="44" t="s">
        <v>155</v>
      </c>
      <c r="S63" s="44" t="s">
        <v>209</v>
      </c>
      <c r="U63" s="44" t="s">
        <v>210</v>
      </c>
      <c r="V63" s="44" t="s">
        <v>700</v>
      </c>
    </row>
    <row r="64" spans="1:29" s="44" customFormat="1" ht="14.1" customHeight="1" x14ac:dyDescent="0.25">
      <c r="A64" s="44" t="s">
        <v>24</v>
      </c>
      <c r="B64" s="44" t="s">
        <v>25</v>
      </c>
      <c r="C64" s="44" t="s">
        <v>211</v>
      </c>
      <c r="D64" s="65" t="s">
        <v>212</v>
      </c>
      <c r="E64" s="44" t="s">
        <v>42</v>
      </c>
      <c r="F64" s="44" t="s">
        <v>29</v>
      </c>
      <c r="G64" s="44">
        <v>20</v>
      </c>
      <c r="J64" s="44" t="s">
        <v>31</v>
      </c>
      <c r="K64" s="44" t="s">
        <v>44</v>
      </c>
      <c r="L64" s="44" t="s">
        <v>129</v>
      </c>
      <c r="M64" s="44" t="s">
        <v>34</v>
      </c>
      <c r="N64" s="44">
        <v>130</v>
      </c>
      <c r="P64" s="55"/>
      <c r="Q64" s="55"/>
      <c r="R64" s="45" t="s">
        <v>155</v>
      </c>
      <c r="S64" s="44" t="s">
        <v>161</v>
      </c>
      <c r="U64" s="44" t="s">
        <v>162</v>
      </c>
      <c r="V64" s="44" t="s">
        <v>743</v>
      </c>
    </row>
    <row r="65" spans="1:28" s="44" customFormat="1" ht="14.1" customHeight="1" x14ac:dyDescent="0.25">
      <c r="A65" s="44" t="s">
        <v>24</v>
      </c>
      <c r="B65" s="44" t="s">
        <v>68</v>
      </c>
      <c r="C65" s="44" t="s">
        <v>69</v>
      </c>
      <c r="D65" s="65" t="s">
        <v>70</v>
      </c>
      <c r="E65" s="44" t="s">
        <v>42</v>
      </c>
      <c r="F65" s="44" t="s">
        <v>66</v>
      </c>
      <c r="G65" s="44">
        <v>15</v>
      </c>
      <c r="H65" s="44" t="s">
        <v>213</v>
      </c>
      <c r="I65" s="44" t="s">
        <v>214</v>
      </c>
      <c r="J65" s="44" t="s">
        <v>31</v>
      </c>
      <c r="K65" s="44" t="s">
        <v>56</v>
      </c>
      <c r="L65" s="44" t="s">
        <v>129</v>
      </c>
      <c r="M65" s="44" t="s">
        <v>34</v>
      </c>
      <c r="N65" s="44">
        <v>5.3</v>
      </c>
      <c r="R65" s="44" t="s">
        <v>155</v>
      </c>
      <c r="S65" s="44" t="s">
        <v>215</v>
      </c>
      <c r="U65" s="44" t="s">
        <v>216</v>
      </c>
      <c r="V65" s="44" t="s">
        <v>701</v>
      </c>
      <c r="AA65" s="45"/>
      <c r="AB65" s="45"/>
    </row>
    <row r="66" spans="1:28" s="45" customFormat="1" ht="14.1" customHeight="1" x14ac:dyDescent="0.25">
      <c r="A66" s="44" t="s">
        <v>24</v>
      </c>
      <c r="B66" s="44" t="s">
        <v>68</v>
      </c>
      <c r="C66" s="44" t="s">
        <v>69</v>
      </c>
      <c r="D66" s="65" t="s">
        <v>70</v>
      </c>
      <c r="E66" s="44" t="s">
        <v>42</v>
      </c>
      <c r="F66" s="44" t="s">
        <v>66</v>
      </c>
      <c r="G66" s="44">
        <v>13</v>
      </c>
      <c r="H66" s="44">
        <v>8</v>
      </c>
      <c r="I66" s="44"/>
      <c r="J66" s="44" t="s">
        <v>108</v>
      </c>
      <c r="K66" s="44" t="s">
        <v>217</v>
      </c>
      <c r="L66" s="44" t="s">
        <v>129</v>
      </c>
      <c r="M66" s="44" t="s">
        <v>34</v>
      </c>
      <c r="N66" s="44">
        <v>8.25</v>
      </c>
      <c r="O66" s="44"/>
      <c r="P66" s="44"/>
      <c r="Q66" s="44"/>
      <c r="R66" s="44" t="s">
        <v>155</v>
      </c>
      <c r="S66" s="44" t="s">
        <v>218</v>
      </c>
      <c r="T66" s="44" t="s">
        <v>219</v>
      </c>
      <c r="U66" s="44" t="s">
        <v>114</v>
      </c>
      <c r="V66" s="44" t="s">
        <v>749</v>
      </c>
      <c r="W66" s="44"/>
      <c r="X66" s="44"/>
      <c r="Y66" s="44"/>
      <c r="Z66" s="44"/>
      <c r="AA66" s="44"/>
      <c r="AB66" s="44"/>
    </row>
    <row r="67" spans="1:28" s="44" customFormat="1" ht="14.1" customHeight="1" x14ac:dyDescent="0.25">
      <c r="A67" s="44" t="s">
        <v>24</v>
      </c>
      <c r="B67" s="44" t="s">
        <v>68</v>
      </c>
      <c r="C67" s="44" t="s">
        <v>69</v>
      </c>
      <c r="D67" s="65" t="s">
        <v>70</v>
      </c>
      <c r="E67" s="44" t="s">
        <v>42</v>
      </c>
      <c r="F67" s="44" t="s">
        <v>66</v>
      </c>
      <c r="G67" s="44">
        <v>13</v>
      </c>
      <c r="H67" s="44">
        <v>8</v>
      </c>
      <c r="J67" s="44" t="s">
        <v>108</v>
      </c>
      <c r="K67" s="44" t="s">
        <v>220</v>
      </c>
      <c r="L67" s="44" t="s">
        <v>221</v>
      </c>
      <c r="M67" s="44" t="s">
        <v>34</v>
      </c>
      <c r="N67" s="44">
        <v>8.64</v>
      </c>
      <c r="R67" s="44" t="s">
        <v>155</v>
      </c>
      <c r="S67" s="44" t="s">
        <v>218</v>
      </c>
      <c r="T67" s="44" t="s">
        <v>219</v>
      </c>
      <c r="U67" s="44" t="s">
        <v>114</v>
      </c>
      <c r="V67" s="44" t="s">
        <v>749</v>
      </c>
    </row>
    <row r="68" spans="1:28" s="44" customFormat="1" ht="14.1" customHeight="1" x14ac:dyDescent="0.25">
      <c r="A68" s="44" t="s">
        <v>24</v>
      </c>
      <c r="B68" s="44" t="s">
        <v>68</v>
      </c>
      <c r="C68" s="44" t="s">
        <v>69</v>
      </c>
      <c r="D68" s="65" t="s">
        <v>70</v>
      </c>
      <c r="E68" s="44" t="s">
        <v>42</v>
      </c>
      <c r="F68" s="44" t="s">
        <v>66</v>
      </c>
      <c r="G68" s="44">
        <v>15</v>
      </c>
      <c r="H68" s="44" t="s">
        <v>222</v>
      </c>
      <c r="J68" s="44" t="s">
        <v>31</v>
      </c>
      <c r="K68" s="44" t="s">
        <v>56</v>
      </c>
      <c r="L68" s="44" t="s">
        <v>129</v>
      </c>
      <c r="M68" s="44" t="s">
        <v>34</v>
      </c>
      <c r="N68" s="44">
        <v>32</v>
      </c>
      <c r="R68" s="44" t="s">
        <v>155</v>
      </c>
      <c r="S68" s="44" t="s">
        <v>223</v>
      </c>
      <c r="U68" s="44" t="s">
        <v>224</v>
      </c>
      <c r="V68" s="44" t="s">
        <v>750</v>
      </c>
    </row>
    <row r="69" spans="1:28" s="44" customFormat="1" ht="14.1" customHeight="1" x14ac:dyDescent="0.25">
      <c r="A69" s="44" t="s">
        <v>24</v>
      </c>
      <c r="B69" s="44" t="s">
        <v>68</v>
      </c>
      <c r="C69" s="44" t="s">
        <v>225</v>
      </c>
      <c r="D69" s="65" t="s">
        <v>226</v>
      </c>
      <c r="E69" s="44" t="s">
        <v>42</v>
      </c>
      <c r="F69" s="44" t="s">
        <v>43</v>
      </c>
      <c r="G69" s="44">
        <v>20</v>
      </c>
      <c r="H69" s="44" t="s">
        <v>689</v>
      </c>
      <c r="I69" s="44">
        <v>40</v>
      </c>
      <c r="J69" s="44" t="s">
        <v>31</v>
      </c>
      <c r="K69" s="44" t="s">
        <v>56</v>
      </c>
      <c r="L69" s="44" t="s">
        <v>33</v>
      </c>
      <c r="M69" s="44" t="s">
        <v>34</v>
      </c>
      <c r="N69" s="44">
        <v>56</v>
      </c>
      <c r="R69" s="44" t="s">
        <v>155</v>
      </c>
      <c r="S69" s="57" t="s">
        <v>227</v>
      </c>
      <c r="U69" s="44" t="s">
        <v>228</v>
      </c>
      <c r="V69" s="44" t="s">
        <v>751</v>
      </c>
    </row>
    <row r="70" spans="1:28" s="44" customFormat="1" ht="14.1" customHeight="1" x14ac:dyDescent="0.25">
      <c r="A70" s="44" t="s">
        <v>24</v>
      </c>
      <c r="B70" s="44" t="s">
        <v>25</v>
      </c>
      <c r="C70" s="44" t="s">
        <v>229</v>
      </c>
      <c r="D70" s="65" t="s">
        <v>230</v>
      </c>
      <c r="E70" s="44" t="s">
        <v>676</v>
      </c>
      <c r="F70" s="44" t="s">
        <v>29</v>
      </c>
      <c r="G70" s="44" t="s">
        <v>67</v>
      </c>
      <c r="H70" s="44" t="s">
        <v>231</v>
      </c>
      <c r="J70" s="44" t="s">
        <v>31</v>
      </c>
      <c r="K70" s="44" t="s">
        <v>56</v>
      </c>
      <c r="L70" s="44" t="s">
        <v>33</v>
      </c>
      <c r="M70" s="44" t="s">
        <v>34</v>
      </c>
      <c r="N70" s="44">
        <v>27</v>
      </c>
      <c r="R70" s="44" t="s">
        <v>155</v>
      </c>
      <c r="S70" s="44" t="s">
        <v>232</v>
      </c>
      <c r="U70" s="44" t="s">
        <v>233</v>
      </c>
      <c r="V70" s="44" t="s">
        <v>752</v>
      </c>
    </row>
    <row r="71" spans="1:28" s="44" customFormat="1" ht="14.1" customHeight="1" x14ac:dyDescent="0.25">
      <c r="A71" s="44" t="s">
        <v>24</v>
      </c>
      <c r="B71" s="44" t="s">
        <v>25</v>
      </c>
      <c r="C71" s="44" t="s">
        <v>229</v>
      </c>
      <c r="D71" s="65" t="s">
        <v>230</v>
      </c>
      <c r="E71" s="44" t="s">
        <v>676</v>
      </c>
      <c r="F71" s="44" t="s">
        <v>29</v>
      </c>
      <c r="G71" s="44" t="s">
        <v>67</v>
      </c>
      <c r="H71" s="44" t="s">
        <v>231</v>
      </c>
      <c r="J71" s="44" t="s">
        <v>31</v>
      </c>
      <c r="K71" s="44" t="s">
        <v>44</v>
      </c>
      <c r="L71" s="44" t="s">
        <v>33</v>
      </c>
      <c r="M71" s="44" t="s">
        <v>34</v>
      </c>
      <c r="N71" s="44">
        <v>35</v>
      </c>
      <c r="R71" s="44" t="s">
        <v>155</v>
      </c>
      <c r="S71" s="44" t="s">
        <v>232</v>
      </c>
      <c r="U71" s="44" t="s">
        <v>233</v>
      </c>
      <c r="V71" s="44" t="s">
        <v>753</v>
      </c>
    </row>
    <row r="72" spans="1:28" s="44" customFormat="1" ht="14.1" customHeight="1" x14ac:dyDescent="0.25">
      <c r="A72" s="44" t="s">
        <v>24</v>
      </c>
      <c r="B72" s="44" t="s">
        <v>68</v>
      </c>
      <c r="C72" s="44" t="s">
        <v>71</v>
      </c>
      <c r="D72" s="65" t="s">
        <v>72</v>
      </c>
      <c r="E72" s="44" t="s">
        <v>42</v>
      </c>
      <c r="F72" s="44" t="s">
        <v>66</v>
      </c>
      <c r="G72" s="44">
        <v>22.3</v>
      </c>
      <c r="H72" s="44">
        <v>7</v>
      </c>
      <c r="I72" s="44" t="s">
        <v>690</v>
      </c>
      <c r="J72" s="44" t="s">
        <v>31</v>
      </c>
      <c r="K72" s="44" t="s">
        <v>56</v>
      </c>
      <c r="L72" s="44" t="s">
        <v>33</v>
      </c>
      <c r="M72" s="44" t="s">
        <v>34</v>
      </c>
      <c r="N72" s="44">
        <v>12.6</v>
      </c>
      <c r="R72" s="44" t="s">
        <v>155</v>
      </c>
      <c r="S72" s="44" t="s">
        <v>234</v>
      </c>
      <c r="T72" s="58"/>
      <c r="U72" s="58" t="s">
        <v>235</v>
      </c>
      <c r="V72" s="44" t="s">
        <v>702</v>
      </c>
    </row>
    <row r="73" spans="1:28" s="44" customFormat="1" ht="14.1" customHeight="1" x14ac:dyDescent="0.25">
      <c r="A73" s="44" t="s">
        <v>24</v>
      </c>
      <c r="B73" s="44" t="s">
        <v>68</v>
      </c>
      <c r="C73" s="44" t="s">
        <v>71</v>
      </c>
      <c r="D73" s="65" t="s">
        <v>72</v>
      </c>
      <c r="E73" s="44" t="s">
        <v>42</v>
      </c>
      <c r="F73" s="44" t="s">
        <v>66</v>
      </c>
      <c r="G73" s="44">
        <v>15</v>
      </c>
      <c r="H73" s="44" t="s">
        <v>213</v>
      </c>
      <c r="I73" s="44" t="s">
        <v>214</v>
      </c>
      <c r="J73" s="44" t="s">
        <v>31</v>
      </c>
      <c r="K73" s="44" t="s">
        <v>56</v>
      </c>
      <c r="L73" s="44" t="s">
        <v>129</v>
      </c>
      <c r="M73" s="44" t="s">
        <v>34</v>
      </c>
      <c r="N73" s="44">
        <v>15.1</v>
      </c>
      <c r="P73" s="55"/>
      <c r="Q73" s="55"/>
      <c r="R73" s="44" t="s">
        <v>155</v>
      </c>
      <c r="S73" s="44" t="s">
        <v>215</v>
      </c>
      <c r="U73" s="44" t="s">
        <v>216</v>
      </c>
      <c r="V73" s="44" t="s">
        <v>754</v>
      </c>
    </row>
    <row r="74" spans="1:28" s="44" customFormat="1" ht="14.1" customHeight="1" x14ac:dyDescent="0.25">
      <c r="A74" s="44" t="s">
        <v>24</v>
      </c>
      <c r="B74" s="44" t="s">
        <v>68</v>
      </c>
      <c r="C74" s="44" t="s">
        <v>71</v>
      </c>
      <c r="D74" s="65" t="s">
        <v>72</v>
      </c>
      <c r="E74" s="44" t="s">
        <v>42</v>
      </c>
      <c r="F74" s="44" t="s">
        <v>66</v>
      </c>
      <c r="G74" s="44" t="s">
        <v>679</v>
      </c>
      <c r="H74" s="44" t="s">
        <v>691</v>
      </c>
      <c r="I74" s="44" t="s">
        <v>692</v>
      </c>
      <c r="J74" s="44" t="s">
        <v>31</v>
      </c>
      <c r="K74" s="44" t="s">
        <v>56</v>
      </c>
      <c r="L74" s="44" t="s">
        <v>33</v>
      </c>
      <c r="M74" s="44" t="s">
        <v>34</v>
      </c>
      <c r="N74" s="44">
        <v>24.6</v>
      </c>
      <c r="R74" s="44" t="s">
        <v>155</v>
      </c>
      <c r="S74" s="44" t="s">
        <v>234</v>
      </c>
      <c r="T74" s="58"/>
      <c r="U74" s="58" t="s">
        <v>235</v>
      </c>
      <c r="V74" s="44" t="s">
        <v>703</v>
      </c>
    </row>
    <row r="75" spans="1:28" s="42" customFormat="1" ht="14.1" customHeight="1" x14ac:dyDescent="0.25">
      <c r="A75" s="44" t="s">
        <v>24</v>
      </c>
      <c r="B75" s="44" t="s">
        <v>68</v>
      </c>
      <c r="C75" s="44" t="s">
        <v>83</v>
      </c>
      <c r="D75" s="65" t="s">
        <v>84</v>
      </c>
      <c r="E75" s="44" t="s">
        <v>42</v>
      </c>
      <c r="F75" s="44" t="s">
        <v>43</v>
      </c>
      <c r="G75" s="44" t="s">
        <v>150</v>
      </c>
      <c r="H75" s="44"/>
      <c r="I75" s="44"/>
      <c r="J75" s="44" t="s">
        <v>108</v>
      </c>
      <c r="K75" s="44" t="s">
        <v>237</v>
      </c>
      <c r="L75" s="44" t="s">
        <v>33</v>
      </c>
      <c r="M75" s="44" t="s">
        <v>34</v>
      </c>
      <c r="N75" s="44">
        <v>63.49</v>
      </c>
      <c r="O75" s="44"/>
      <c r="P75" s="44"/>
      <c r="Q75" s="44"/>
      <c r="R75" s="44" t="s">
        <v>155</v>
      </c>
      <c r="S75" s="44" t="s">
        <v>238</v>
      </c>
      <c r="T75" s="44"/>
      <c r="U75" s="44" t="s">
        <v>239</v>
      </c>
      <c r="V75" s="44" t="s">
        <v>755</v>
      </c>
      <c r="W75" s="44"/>
      <c r="X75" s="44"/>
      <c r="Y75" s="44"/>
      <c r="Z75" s="44"/>
      <c r="AA75" s="44"/>
      <c r="AB75" s="44"/>
    </row>
    <row r="76" spans="1:28" s="45" customFormat="1" ht="14.1" customHeight="1" x14ac:dyDescent="0.25">
      <c r="A76" s="44" t="s">
        <v>24</v>
      </c>
      <c r="B76" s="44" t="s">
        <v>85</v>
      </c>
      <c r="C76" s="44" t="s">
        <v>86</v>
      </c>
      <c r="D76" s="65" t="s">
        <v>240</v>
      </c>
      <c r="E76" s="44" t="s">
        <v>42</v>
      </c>
      <c r="F76" s="44" t="s">
        <v>29</v>
      </c>
      <c r="G76" s="44" t="s">
        <v>241</v>
      </c>
      <c r="H76" s="44"/>
      <c r="J76" s="44" t="s">
        <v>108</v>
      </c>
      <c r="K76" s="44" t="s">
        <v>56</v>
      </c>
      <c r="L76" s="44" t="s">
        <v>242</v>
      </c>
      <c r="M76" s="44" t="s">
        <v>142</v>
      </c>
      <c r="N76" s="44" t="s">
        <v>243</v>
      </c>
      <c r="O76" s="44"/>
      <c r="P76" s="44"/>
      <c r="Q76" s="44"/>
      <c r="R76" s="44" t="s">
        <v>155</v>
      </c>
      <c r="S76" s="44" t="s">
        <v>244</v>
      </c>
      <c r="T76" s="44"/>
      <c r="U76" s="44" t="s">
        <v>245</v>
      </c>
      <c r="V76" s="44" t="s">
        <v>756</v>
      </c>
      <c r="W76" s="44"/>
      <c r="X76" s="44"/>
      <c r="Y76" s="44"/>
      <c r="Z76" s="44"/>
    </row>
    <row r="77" spans="1:28" s="44" customFormat="1" ht="14.1" customHeight="1" x14ac:dyDescent="0.25">
      <c r="A77" s="44" t="s">
        <v>24</v>
      </c>
      <c r="B77" s="44" t="s">
        <v>85</v>
      </c>
      <c r="C77" s="44" t="s">
        <v>86</v>
      </c>
      <c r="D77" s="65" t="s">
        <v>240</v>
      </c>
      <c r="E77" s="44" t="s">
        <v>42</v>
      </c>
      <c r="F77" s="44" t="s">
        <v>29</v>
      </c>
      <c r="G77" s="44" t="s">
        <v>241</v>
      </c>
      <c r="J77" s="44" t="s">
        <v>108</v>
      </c>
      <c r="K77" s="44" t="s">
        <v>56</v>
      </c>
      <c r="L77" s="44" t="s">
        <v>242</v>
      </c>
      <c r="M77" s="44" t="s">
        <v>246</v>
      </c>
      <c r="N77" s="44" t="s">
        <v>243</v>
      </c>
      <c r="R77" s="44" t="s">
        <v>155</v>
      </c>
      <c r="S77" s="44" t="s">
        <v>244</v>
      </c>
      <c r="U77" s="44" t="s">
        <v>245</v>
      </c>
      <c r="V77" s="44" t="s">
        <v>756</v>
      </c>
    </row>
    <row r="78" spans="1:28" s="44" customFormat="1" ht="14.1" customHeight="1" x14ac:dyDescent="0.25">
      <c r="A78" s="44" t="s">
        <v>24</v>
      </c>
      <c r="B78" s="44" t="s">
        <v>25</v>
      </c>
      <c r="C78" s="44" t="s">
        <v>247</v>
      </c>
      <c r="D78" s="65" t="s">
        <v>248</v>
      </c>
      <c r="E78" s="44" t="s">
        <v>42</v>
      </c>
      <c r="F78" s="44" t="s">
        <v>29</v>
      </c>
      <c r="G78" s="44">
        <v>20</v>
      </c>
      <c r="J78" s="44" t="s">
        <v>31</v>
      </c>
      <c r="K78" s="44" t="s">
        <v>44</v>
      </c>
      <c r="L78" s="44" t="s">
        <v>129</v>
      </c>
      <c r="M78" s="44" t="s">
        <v>34</v>
      </c>
      <c r="N78" s="44" t="s">
        <v>196</v>
      </c>
      <c r="P78" s="55"/>
      <c r="Q78" s="55"/>
      <c r="R78" s="45" t="s">
        <v>155</v>
      </c>
      <c r="S78" s="44" t="s">
        <v>197</v>
      </c>
      <c r="U78" s="44" t="s">
        <v>162</v>
      </c>
      <c r="V78" s="44" t="s">
        <v>743</v>
      </c>
    </row>
  </sheetData>
  <autoFilter ref="A2:AD78" xr:uid="{00000000-0009-0000-0000-000000000000}">
    <sortState xmlns:xlrd2="http://schemas.microsoft.com/office/spreadsheetml/2017/richdata2" ref="A3:AC76">
      <sortCondition descending="1" sortBy="cellColor" ref="B3:B76" dxfId="7"/>
      <sortCondition sortBy="cellColor" ref="C3:C76" dxfId="6"/>
      <sortCondition ref="D3:D76"/>
    </sortState>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69"/>
  <sheetViews>
    <sheetView topLeftCell="M1" zoomScale="89" zoomScaleNormal="89" workbookViewId="0">
      <pane ySplit="2" topLeftCell="A42" activePane="bottomLeft" state="frozen"/>
      <selection pane="bottomLeft" activeCell="V69" sqref="V69"/>
    </sheetView>
  </sheetViews>
  <sheetFormatPr defaultColWidth="8.85546875" defaultRowHeight="15" x14ac:dyDescent="0.25"/>
  <cols>
    <col min="1" max="1" width="11.42578125" style="1" customWidth="1"/>
    <col min="2" max="2" width="16.5703125" style="1" customWidth="1"/>
    <col min="3" max="3" width="17.5703125" style="1" customWidth="1"/>
    <col min="4" max="4" width="22.85546875" style="1" bestFit="1" customWidth="1"/>
    <col min="5" max="5" width="12.5703125" style="1" customWidth="1"/>
    <col min="6" max="6" width="14.85546875" style="1" customWidth="1"/>
    <col min="7" max="7" width="11.85546875" style="1" customWidth="1"/>
    <col min="8" max="8" width="8.85546875" style="1"/>
    <col min="9" max="9" width="9.42578125" style="1" customWidth="1"/>
    <col min="10" max="10" width="10.140625" style="1" customWidth="1"/>
    <col min="11" max="11" width="11.140625" style="1" customWidth="1"/>
    <col min="12" max="12" width="14.42578125" style="1" customWidth="1"/>
    <col min="13" max="13" width="11.42578125" style="1" customWidth="1"/>
    <col min="14" max="15" width="11.140625" style="1" customWidth="1"/>
    <col min="16" max="17" width="9.42578125" style="1" customWidth="1"/>
    <col min="18" max="18" width="15" style="1" customWidth="1"/>
    <col min="19" max="19" width="37.85546875" style="1" customWidth="1"/>
    <col min="20" max="20" width="21.5703125" style="1" bestFit="1" customWidth="1"/>
    <col min="21" max="21" width="21.5703125" style="1" customWidth="1"/>
    <col min="22" max="22" width="68.5703125" style="1" customWidth="1"/>
    <col min="23" max="23" width="8.85546875" style="1"/>
    <col min="24" max="24" width="15.85546875" style="1" customWidth="1"/>
    <col min="25" max="16384" width="8.85546875" style="1"/>
  </cols>
  <sheetData>
    <row r="1" spans="1:26" x14ac:dyDescent="0.25">
      <c r="A1" s="3" t="s">
        <v>0</v>
      </c>
      <c r="B1" s="8" t="s">
        <v>1</v>
      </c>
      <c r="C1" s="34" t="s">
        <v>738</v>
      </c>
      <c r="O1" s="1" t="s">
        <v>2</v>
      </c>
    </row>
    <row r="2" spans="1:26" s="47" customFormat="1" ht="69.95" customHeight="1" x14ac:dyDescent="0.25">
      <c r="A2" s="14" t="s">
        <v>3</v>
      </c>
      <c r="B2" s="14" t="s">
        <v>4</v>
      </c>
      <c r="C2" s="14" t="s">
        <v>5</v>
      </c>
      <c r="D2" s="14" t="s">
        <v>6</v>
      </c>
      <c r="E2" s="14" t="s">
        <v>7</v>
      </c>
      <c r="F2" s="14" t="s">
        <v>8</v>
      </c>
      <c r="G2" s="14" t="s">
        <v>9</v>
      </c>
      <c r="H2" s="14" t="s">
        <v>10</v>
      </c>
      <c r="I2" s="14" t="s">
        <v>11</v>
      </c>
      <c r="J2" s="14" t="s">
        <v>12</v>
      </c>
      <c r="K2" s="14" t="s">
        <v>13</v>
      </c>
      <c r="L2" s="14" t="s">
        <v>249</v>
      </c>
      <c r="M2" s="14" t="s">
        <v>250</v>
      </c>
      <c r="N2" s="15" t="s">
        <v>16</v>
      </c>
      <c r="O2" s="15" t="s">
        <v>251</v>
      </c>
      <c r="P2" s="14" t="s">
        <v>739</v>
      </c>
      <c r="Q2" s="14" t="s">
        <v>18</v>
      </c>
      <c r="R2" s="14" t="s">
        <v>19</v>
      </c>
      <c r="S2" s="14" t="s">
        <v>20</v>
      </c>
      <c r="T2" s="14" t="s">
        <v>21</v>
      </c>
      <c r="U2" s="14" t="s">
        <v>22</v>
      </c>
      <c r="V2" s="40" t="s">
        <v>23</v>
      </c>
      <c r="W2" s="14"/>
      <c r="X2" s="14"/>
      <c r="Y2" s="14"/>
      <c r="Z2" s="16"/>
    </row>
    <row r="3" spans="1:26" s="44" customFormat="1" ht="14.1" customHeight="1" x14ac:dyDescent="0.25">
      <c r="A3" s="41" t="s">
        <v>252</v>
      </c>
      <c r="B3" s="41" t="s">
        <v>25</v>
      </c>
      <c r="C3" s="41" t="s">
        <v>26</v>
      </c>
      <c r="D3" s="61" t="s">
        <v>253</v>
      </c>
      <c r="E3" s="41" t="s">
        <v>28</v>
      </c>
      <c r="F3" s="41" t="s">
        <v>29</v>
      </c>
      <c r="G3" s="41" t="s">
        <v>30</v>
      </c>
      <c r="H3" s="41"/>
      <c r="I3" s="41"/>
      <c r="J3" s="41" t="s">
        <v>31</v>
      </c>
      <c r="K3" s="41" t="s">
        <v>32</v>
      </c>
      <c r="L3" s="41" t="s">
        <v>33</v>
      </c>
      <c r="M3" s="41" t="s">
        <v>34</v>
      </c>
      <c r="N3" s="48">
        <v>59.06</v>
      </c>
      <c r="O3" s="93">
        <f>N3/2.5</f>
        <v>23.624000000000002</v>
      </c>
      <c r="P3" s="41" t="s">
        <v>35</v>
      </c>
      <c r="Q3" s="41" t="s">
        <v>35</v>
      </c>
      <c r="R3" s="41" t="s">
        <v>36</v>
      </c>
      <c r="S3" s="41" t="s">
        <v>37</v>
      </c>
      <c r="T3" s="41"/>
      <c r="U3" s="41" t="s">
        <v>39</v>
      </c>
      <c r="V3" s="41" t="s">
        <v>783</v>
      </c>
      <c r="W3" s="41"/>
      <c r="X3" s="41"/>
      <c r="Y3" s="41"/>
      <c r="Z3" s="41"/>
    </row>
    <row r="4" spans="1:26" s="41" customFormat="1" ht="14.1" customHeight="1" x14ac:dyDescent="0.25">
      <c r="A4" s="41" t="s">
        <v>252</v>
      </c>
      <c r="B4" s="41" t="s">
        <v>68</v>
      </c>
      <c r="C4" s="41" t="s">
        <v>174</v>
      </c>
      <c r="D4" s="61" t="s">
        <v>175</v>
      </c>
      <c r="E4" s="41" t="s">
        <v>42</v>
      </c>
      <c r="F4" s="41" t="s">
        <v>66</v>
      </c>
      <c r="G4" s="41" t="s">
        <v>254</v>
      </c>
      <c r="H4" s="41">
        <v>7</v>
      </c>
      <c r="J4" s="41" t="s">
        <v>31</v>
      </c>
      <c r="K4" s="41" t="s">
        <v>56</v>
      </c>
      <c r="L4" s="41" t="s">
        <v>33</v>
      </c>
      <c r="M4" s="41" t="s">
        <v>34</v>
      </c>
      <c r="N4" s="41">
        <v>22.8</v>
      </c>
      <c r="O4" s="93">
        <f t="shared" ref="O4:O22" si="0">N4/2.5</f>
        <v>9.120000000000001</v>
      </c>
      <c r="P4" s="41" t="s">
        <v>35</v>
      </c>
      <c r="Q4" s="41" t="s">
        <v>35</v>
      </c>
      <c r="R4" s="41" t="s">
        <v>36</v>
      </c>
      <c r="S4" s="41" t="s">
        <v>255</v>
      </c>
      <c r="U4" s="41" t="s">
        <v>256</v>
      </c>
      <c r="V4" s="41" t="s">
        <v>784</v>
      </c>
    </row>
    <row r="5" spans="1:26" s="41" customFormat="1" ht="14.1" customHeight="1" x14ac:dyDescent="0.25">
      <c r="A5" s="41" t="s">
        <v>252</v>
      </c>
      <c r="B5" s="41" t="s">
        <v>25</v>
      </c>
      <c r="C5" s="41" t="s">
        <v>40</v>
      </c>
      <c r="D5" s="61" t="s">
        <v>41</v>
      </c>
      <c r="E5" s="41" t="s">
        <v>42</v>
      </c>
      <c r="F5" s="41" t="s">
        <v>43</v>
      </c>
      <c r="H5" s="41">
        <v>7.6</v>
      </c>
      <c r="I5" s="41">
        <v>68.3</v>
      </c>
      <c r="J5" s="41" t="s">
        <v>31</v>
      </c>
      <c r="K5" s="41" t="s">
        <v>44</v>
      </c>
      <c r="L5" s="41" t="s">
        <v>33</v>
      </c>
      <c r="M5" s="41" t="s">
        <v>34</v>
      </c>
      <c r="N5" s="41">
        <v>3.78</v>
      </c>
      <c r="O5" s="93">
        <f t="shared" si="0"/>
        <v>1.512</v>
      </c>
      <c r="P5" s="41" t="s">
        <v>35</v>
      </c>
      <c r="Q5" s="41" t="s">
        <v>47</v>
      </c>
      <c r="R5" s="41" t="s">
        <v>36</v>
      </c>
      <c r="S5" s="41" t="s">
        <v>45</v>
      </c>
      <c r="U5" s="41" t="s">
        <v>46</v>
      </c>
      <c r="V5" s="41" t="s">
        <v>765</v>
      </c>
    </row>
    <row r="6" spans="1:26" s="41" customFormat="1" ht="14.1" customHeight="1" x14ac:dyDescent="0.25">
      <c r="A6" s="41" t="s">
        <v>252</v>
      </c>
      <c r="B6" s="41" t="s">
        <v>25</v>
      </c>
      <c r="C6" s="41" t="s">
        <v>179</v>
      </c>
      <c r="D6" s="124" t="s">
        <v>257</v>
      </c>
      <c r="E6" s="41" t="s">
        <v>42</v>
      </c>
      <c r="F6" s="41" t="s">
        <v>43</v>
      </c>
      <c r="G6" s="41" t="s">
        <v>258</v>
      </c>
      <c r="H6" s="41">
        <v>7</v>
      </c>
      <c r="J6" s="41" t="s">
        <v>31</v>
      </c>
      <c r="K6" s="41" t="s">
        <v>44</v>
      </c>
      <c r="L6" s="41" t="s">
        <v>33</v>
      </c>
      <c r="M6" s="41" t="s">
        <v>34</v>
      </c>
      <c r="N6" s="41">
        <v>64.900000000000006</v>
      </c>
      <c r="O6" s="93">
        <f t="shared" si="0"/>
        <v>25.96</v>
      </c>
      <c r="P6" s="41" t="s">
        <v>35</v>
      </c>
      <c r="Q6" s="41" t="s">
        <v>35</v>
      </c>
      <c r="R6" s="41" t="s">
        <v>36</v>
      </c>
      <c r="S6" s="41" t="s">
        <v>259</v>
      </c>
      <c r="U6" s="41" t="s">
        <v>260</v>
      </c>
      <c r="V6" s="41" t="s">
        <v>785</v>
      </c>
    </row>
    <row r="7" spans="1:26" s="71" customFormat="1" ht="14.1" customHeight="1" x14ac:dyDescent="0.25">
      <c r="A7" s="41" t="s">
        <v>252</v>
      </c>
      <c r="B7" s="41" t="s">
        <v>25</v>
      </c>
      <c r="C7" s="41" t="s">
        <v>179</v>
      </c>
      <c r="D7" s="61" t="s">
        <v>261</v>
      </c>
      <c r="E7" s="41" t="s">
        <v>42</v>
      </c>
      <c r="F7" s="41" t="s">
        <v>43</v>
      </c>
      <c r="G7" s="41" t="s">
        <v>258</v>
      </c>
      <c r="H7" s="41">
        <v>7</v>
      </c>
      <c r="I7" s="41"/>
      <c r="J7" s="41" t="s">
        <v>31</v>
      </c>
      <c r="K7" s="41" t="s">
        <v>32</v>
      </c>
      <c r="L7" s="41" t="s">
        <v>33</v>
      </c>
      <c r="M7" s="41" t="s">
        <v>34</v>
      </c>
      <c r="N7" s="41">
        <v>168</v>
      </c>
      <c r="O7" s="93">
        <f t="shared" si="0"/>
        <v>67.2</v>
      </c>
      <c r="P7" s="41"/>
      <c r="Q7" s="41"/>
      <c r="R7" s="41" t="s">
        <v>36</v>
      </c>
      <c r="S7" s="41" t="s">
        <v>259</v>
      </c>
      <c r="T7" s="41"/>
      <c r="U7" s="41" t="s">
        <v>260</v>
      </c>
      <c r="V7" s="41" t="s">
        <v>785</v>
      </c>
      <c r="W7" s="41"/>
      <c r="X7" s="41"/>
      <c r="Y7" s="41"/>
      <c r="Z7" s="41"/>
    </row>
    <row r="8" spans="1:26" s="71" customFormat="1" ht="14.1" customHeight="1" x14ac:dyDescent="0.25">
      <c r="A8" s="41" t="s">
        <v>252</v>
      </c>
      <c r="B8" s="41" t="s">
        <v>25</v>
      </c>
      <c r="C8" s="41" t="s">
        <v>40</v>
      </c>
      <c r="D8" s="61" t="s">
        <v>50</v>
      </c>
      <c r="E8" s="41" t="s">
        <v>42</v>
      </c>
      <c r="F8" s="41" t="s">
        <v>29</v>
      </c>
      <c r="G8" s="41" t="s">
        <v>262</v>
      </c>
      <c r="H8" s="41"/>
      <c r="I8" s="41"/>
      <c r="J8" s="41" t="s">
        <v>31</v>
      </c>
      <c r="K8" s="41" t="s">
        <v>44</v>
      </c>
      <c r="L8" s="41" t="s">
        <v>52</v>
      </c>
      <c r="M8" s="41" t="s">
        <v>34</v>
      </c>
      <c r="N8" s="48">
        <v>11.5175</v>
      </c>
      <c r="O8" s="93">
        <f t="shared" si="0"/>
        <v>4.6070000000000002</v>
      </c>
      <c r="P8" s="41"/>
      <c r="Q8" s="41"/>
      <c r="R8" s="41" t="s">
        <v>36</v>
      </c>
      <c r="S8" s="41" t="s">
        <v>37</v>
      </c>
      <c r="T8" s="41"/>
      <c r="U8" s="41" t="s">
        <v>39</v>
      </c>
      <c r="V8" s="41" t="s">
        <v>786</v>
      </c>
      <c r="W8" s="41"/>
      <c r="X8" s="41"/>
      <c r="Y8" s="41"/>
      <c r="Z8" s="41"/>
    </row>
    <row r="9" spans="1:26" s="41" customFormat="1" ht="14.1" customHeight="1" x14ac:dyDescent="0.25">
      <c r="A9" s="41" t="s">
        <v>252</v>
      </c>
      <c r="B9" s="41" t="s">
        <v>25</v>
      </c>
      <c r="C9" s="41" t="s">
        <v>40</v>
      </c>
      <c r="D9" s="61" t="s">
        <v>50</v>
      </c>
      <c r="E9" s="41" t="s">
        <v>42</v>
      </c>
      <c r="F9" s="41" t="s">
        <v>29</v>
      </c>
      <c r="J9" s="41" t="s">
        <v>31</v>
      </c>
      <c r="K9" s="41" t="s">
        <v>32</v>
      </c>
      <c r="L9" s="41" t="s">
        <v>52</v>
      </c>
      <c r="M9" s="41" t="s">
        <v>34</v>
      </c>
      <c r="N9" s="41">
        <v>7</v>
      </c>
      <c r="O9" s="93">
        <f t="shared" si="0"/>
        <v>2.8</v>
      </c>
      <c r="P9" s="41" t="s">
        <v>35</v>
      </c>
      <c r="Q9" s="41" t="s">
        <v>35</v>
      </c>
      <c r="R9" s="41" t="s">
        <v>36</v>
      </c>
      <c r="S9" s="41" t="s">
        <v>263</v>
      </c>
      <c r="U9" s="41" t="s">
        <v>53</v>
      </c>
      <c r="V9" s="41" t="s">
        <v>787</v>
      </c>
    </row>
    <row r="10" spans="1:26" s="41" customFormat="1" ht="13.5" customHeight="1" x14ac:dyDescent="0.25">
      <c r="A10" s="41" t="s">
        <v>252</v>
      </c>
      <c r="B10" s="41" t="s">
        <v>25</v>
      </c>
      <c r="C10" s="41" t="s">
        <v>40</v>
      </c>
      <c r="D10" s="61" t="s">
        <v>59</v>
      </c>
      <c r="E10" s="41" t="s">
        <v>42</v>
      </c>
      <c r="F10" s="41" t="s">
        <v>29</v>
      </c>
      <c r="G10" s="41" t="s">
        <v>30</v>
      </c>
      <c r="H10" s="41" t="s">
        <v>60</v>
      </c>
      <c r="I10" s="41" t="s">
        <v>61</v>
      </c>
      <c r="J10" s="41" t="s">
        <v>31</v>
      </c>
      <c r="K10" s="41" t="s">
        <v>44</v>
      </c>
      <c r="L10" s="41" t="s">
        <v>52</v>
      </c>
      <c r="M10" s="41" t="s">
        <v>34</v>
      </c>
      <c r="N10" s="41">
        <v>5.53</v>
      </c>
      <c r="O10" s="93">
        <f t="shared" si="0"/>
        <v>2.2120000000000002</v>
      </c>
      <c r="P10" s="41" t="s">
        <v>35</v>
      </c>
      <c r="Q10" s="41" t="s">
        <v>35</v>
      </c>
      <c r="R10" s="41" t="s">
        <v>36</v>
      </c>
      <c r="S10" s="41" t="s">
        <v>62</v>
      </c>
      <c r="T10" s="41" t="s">
        <v>264</v>
      </c>
      <c r="U10" s="41" t="s">
        <v>63</v>
      </c>
      <c r="V10" s="41" t="s">
        <v>704</v>
      </c>
    </row>
    <row r="11" spans="1:26" s="45" customFormat="1" ht="14.1" customHeight="1" x14ac:dyDescent="0.25">
      <c r="A11" s="48" t="s">
        <v>252</v>
      </c>
      <c r="B11" s="48" t="s">
        <v>68</v>
      </c>
      <c r="C11" s="48" t="s">
        <v>265</v>
      </c>
      <c r="D11" s="74" t="s">
        <v>266</v>
      </c>
      <c r="E11" s="48" t="s">
        <v>28</v>
      </c>
      <c r="F11" s="48" t="s">
        <v>29</v>
      </c>
      <c r="G11" s="48"/>
      <c r="H11" s="48"/>
      <c r="I11" s="48"/>
      <c r="J11" s="48" t="s">
        <v>31</v>
      </c>
      <c r="K11" s="48" t="s">
        <v>44</v>
      </c>
      <c r="L11" s="48" t="s">
        <v>33</v>
      </c>
      <c r="M11" s="48" t="s">
        <v>34</v>
      </c>
      <c r="N11" s="48">
        <v>26.1</v>
      </c>
      <c r="O11" s="93">
        <f t="shared" si="0"/>
        <v>10.440000000000001</v>
      </c>
      <c r="P11" s="48" t="s">
        <v>35</v>
      </c>
      <c r="Q11" s="48" t="s">
        <v>35</v>
      </c>
      <c r="R11" s="48" t="s">
        <v>36</v>
      </c>
      <c r="S11" s="48" t="s">
        <v>267</v>
      </c>
      <c r="T11" s="48"/>
      <c r="U11" s="48" t="s">
        <v>268</v>
      </c>
      <c r="V11" s="48" t="s">
        <v>705</v>
      </c>
      <c r="W11" s="48"/>
      <c r="X11" s="48"/>
      <c r="Y11" s="48"/>
      <c r="Z11" s="48"/>
    </row>
    <row r="12" spans="1:26" s="97" customFormat="1" ht="14.1" customHeight="1" x14ac:dyDescent="0.25">
      <c r="A12" s="41" t="s">
        <v>252</v>
      </c>
      <c r="B12" s="41" t="s">
        <v>25</v>
      </c>
      <c r="C12" s="41" t="s">
        <v>64</v>
      </c>
      <c r="D12" s="61" t="s">
        <v>65</v>
      </c>
      <c r="E12" s="41" t="s">
        <v>42</v>
      </c>
      <c r="F12" s="41" t="s">
        <v>66</v>
      </c>
      <c r="G12" s="41" t="s">
        <v>67</v>
      </c>
      <c r="H12" s="41">
        <v>8.3000000000000007</v>
      </c>
      <c r="I12" s="41">
        <v>82</v>
      </c>
      <c r="J12" s="41" t="s">
        <v>31</v>
      </c>
      <c r="K12" s="41" t="s">
        <v>56</v>
      </c>
      <c r="L12" s="41" t="s">
        <v>33</v>
      </c>
      <c r="M12" s="41" t="s">
        <v>34</v>
      </c>
      <c r="N12" s="41">
        <v>5.53</v>
      </c>
      <c r="O12" s="93">
        <f t="shared" si="0"/>
        <v>2.2120000000000002</v>
      </c>
      <c r="P12" s="41" t="s">
        <v>35</v>
      </c>
      <c r="Q12" s="41" t="s">
        <v>35</v>
      </c>
      <c r="R12" s="41" t="s">
        <v>36</v>
      </c>
      <c r="S12" s="41" t="s">
        <v>62</v>
      </c>
      <c r="T12" s="41" t="s">
        <v>264</v>
      </c>
      <c r="U12" s="41" t="s">
        <v>63</v>
      </c>
      <c r="V12" s="41" t="s">
        <v>788</v>
      </c>
      <c r="W12" s="41"/>
      <c r="X12" s="41"/>
      <c r="Y12" s="41"/>
      <c r="Z12" s="41"/>
    </row>
    <row r="13" spans="1:26" s="48" customFormat="1" ht="14.1" customHeight="1" x14ac:dyDescent="0.25">
      <c r="A13" s="48" t="s">
        <v>252</v>
      </c>
      <c r="B13" s="48" t="s">
        <v>68</v>
      </c>
      <c r="C13" s="48" t="s">
        <v>269</v>
      </c>
      <c r="D13" s="74" t="s">
        <v>270</v>
      </c>
      <c r="E13" s="48" t="s">
        <v>42</v>
      </c>
      <c r="F13" s="48" t="s">
        <v>66</v>
      </c>
      <c r="G13" s="48" t="s">
        <v>271</v>
      </c>
      <c r="J13" s="48" t="s">
        <v>31</v>
      </c>
      <c r="K13" s="48" t="s">
        <v>56</v>
      </c>
      <c r="L13" s="48" t="s">
        <v>33</v>
      </c>
      <c r="M13" s="48" t="s">
        <v>34</v>
      </c>
      <c r="N13" s="48">
        <v>6.3</v>
      </c>
      <c r="O13" s="93">
        <f t="shared" si="0"/>
        <v>2.52</v>
      </c>
      <c r="P13" s="48" t="s">
        <v>35</v>
      </c>
      <c r="Q13" s="48" t="s">
        <v>47</v>
      </c>
      <c r="R13" s="48" t="s">
        <v>36</v>
      </c>
      <c r="S13" s="48" t="s">
        <v>272</v>
      </c>
      <c r="U13" s="48" t="s">
        <v>273</v>
      </c>
      <c r="V13" s="48" t="s">
        <v>789</v>
      </c>
    </row>
    <row r="14" spans="1:26" s="41" customFormat="1" ht="14.1" customHeight="1" x14ac:dyDescent="0.25">
      <c r="A14" s="41" t="s">
        <v>252</v>
      </c>
      <c r="B14" s="41" t="s">
        <v>68</v>
      </c>
      <c r="C14" s="41" t="s">
        <v>69</v>
      </c>
      <c r="D14" s="61" t="s">
        <v>70</v>
      </c>
      <c r="E14" s="41" t="s">
        <v>42</v>
      </c>
      <c r="F14" s="41" t="s">
        <v>43</v>
      </c>
      <c r="G14" s="41">
        <v>12</v>
      </c>
      <c r="J14" s="41" t="s">
        <v>31</v>
      </c>
      <c r="K14" s="41" t="s">
        <v>56</v>
      </c>
      <c r="L14" s="41" t="s">
        <v>33</v>
      </c>
      <c r="M14" s="41" t="s">
        <v>34</v>
      </c>
      <c r="N14" s="41">
        <v>5.8</v>
      </c>
      <c r="O14" s="93">
        <f t="shared" si="0"/>
        <v>2.3199999999999998</v>
      </c>
      <c r="P14" s="41" t="s">
        <v>35</v>
      </c>
      <c r="Q14" s="41" t="s">
        <v>47</v>
      </c>
      <c r="R14" s="41" t="s">
        <v>36</v>
      </c>
      <c r="S14" s="41" t="s">
        <v>143</v>
      </c>
      <c r="U14" s="41" t="s">
        <v>53</v>
      </c>
      <c r="V14" s="41" t="s">
        <v>758</v>
      </c>
    </row>
    <row r="15" spans="1:26" s="41" customFormat="1" ht="60" x14ac:dyDescent="0.25">
      <c r="A15" s="41" t="s">
        <v>252</v>
      </c>
      <c r="B15" s="41" t="s">
        <v>68</v>
      </c>
      <c r="C15" s="41" t="s">
        <v>71</v>
      </c>
      <c r="D15" s="61" t="s">
        <v>72</v>
      </c>
      <c r="E15" s="48" t="s">
        <v>42</v>
      </c>
      <c r="F15" s="41" t="s">
        <v>66</v>
      </c>
      <c r="G15" s="41">
        <v>25</v>
      </c>
      <c r="I15" s="41" t="s">
        <v>73</v>
      </c>
      <c r="J15" s="41" t="s">
        <v>31</v>
      </c>
      <c r="K15" s="41" t="s">
        <v>56</v>
      </c>
      <c r="L15" s="41" t="s">
        <v>33</v>
      </c>
      <c r="M15" s="41" t="s">
        <v>34</v>
      </c>
      <c r="N15" s="41">
        <v>44</v>
      </c>
      <c r="O15" s="93">
        <f t="shared" si="0"/>
        <v>17.600000000000001</v>
      </c>
      <c r="R15" s="41" t="s">
        <v>36</v>
      </c>
      <c r="S15" s="41" t="s">
        <v>74</v>
      </c>
      <c r="U15" s="41" t="s">
        <v>75</v>
      </c>
      <c r="V15" s="162" t="s">
        <v>706</v>
      </c>
    </row>
    <row r="16" spans="1:26" s="41" customFormat="1" ht="14.1" customHeight="1" x14ac:dyDescent="0.25">
      <c r="A16" s="41" t="s">
        <v>252</v>
      </c>
      <c r="B16" s="41" t="s">
        <v>68</v>
      </c>
      <c r="C16" s="41" t="s">
        <v>71</v>
      </c>
      <c r="D16" s="61" t="s">
        <v>72</v>
      </c>
      <c r="E16" s="41" t="s">
        <v>42</v>
      </c>
      <c r="F16" s="41" t="s">
        <v>66</v>
      </c>
      <c r="G16" s="41">
        <v>25</v>
      </c>
      <c r="H16" s="41">
        <v>7.65</v>
      </c>
      <c r="I16" s="41">
        <v>45.5</v>
      </c>
      <c r="J16" s="41" t="s">
        <v>31</v>
      </c>
      <c r="K16" s="41" t="s">
        <v>56</v>
      </c>
      <c r="L16" s="41" t="s">
        <v>33</v>
      </c>
      <c r="M16" s="41" t="s">
        <v>34</v>
      </c>
      <c r="N16" s="41">
        <v>17.03</v>
      </c>
      <c r="O16" s="93">
        <f t="shared" si="0"/>
        <v>6.8120000000000003</v>
      </c>
      <c r="P16" s="41" t="s">
        <v>35</v>
      </c>
      <c r="Q16" s="41" t="s">
        <v>47</v>
      </c>
      <c r="R16" s="41" t="s">
        <v>36</v>
      </c>
      <c r="S16" s="41" t="s">
        <v>127</v>
      </c>
      <c r="U16" s="41" t="s">
        <v>78</v>
      </c>
      <c r="V16" s="41" t="s">
        <v>768</v>
      </c>
    </row>
    <row r="17" spans="1:26" s="41" customFormat="1" ht="14.1" customHeight="1" x14ac:dyDescent="0.25">
      <c r="A17" s="41" t="s">
        <v>252</v>
      </c>
      <c r="B17" s="41" t="s">
        <v>68</v>
      </c>
      <c r="C17" s="41" t="s">
        <v>71</v>
      </c>
      <c r="D17" s="61" t="s">
        <v>72</v>
      </c>
      <c r="E17" s="41" t="s">
        <v>42</v>
      </c>
      <c r="F17" s="41" t="s">
        <v>29</v>
      </c>
      <c r="H17" s="41" t="s">
        <v>274</v>
      </c>
      <c r="I17" s="41" t="s">
        <v>275</v>
      </c>
      <c r="J17" s="41" t="s">
        <v>31</v>
      </c>
      <c r="K17" s="41" t="s">
        <v>56</v>
      </c>
      <c r="L17" s="41" t="s">
        <v>33</v>
      </c>
      <c r="M17" s="41" t="s">
        <v>34</v>
      </c>
      <c r="N17" s="41">
        <v>63</v>
      </c>
      <c r="O17" s="93">
        <f t="shared" si="0"/>
        <v>25.2</v>
      </c>
      <c r="R17" s="41" t="s">
        <v>36</v>
      </c>
      <c r="S17" s="41" t="s">
        <v>276</v>
      </c>
      <c r="T17" s="49" t="s">
        <v>277</v>
      </c>
      <c r="U17" s="49" t="s">
        <v>278</v>
      </c>
      <c r="V17" s="41" t="s">
        <v>790</v>
      </c>
    </row>
    <row r="18" spans="1:26" s="41" customFormat="1" ht="14.1" customHeight="1" x14ac:dyDescent="0.25">
      <c r="A18" s="41" t="s">
        <v>252</v>
      </c>
      <c r="B18" s="41" t="s">
        <v>68</v>
      </c>
      <c r="C18" s="41" t="s">
        <v>71</v>
      </c>
      <c r="D18" s="61" t="s">
        <v>72</v>
      </c>
      <c r="E18" s="41" t="s">
        <v>42</v>
      </c>
      <c r="F18" s="41" t="s">
        <v>29</v>
      </c>
      <c r="H18" s="41" t="s">
        <v>274</v>
      </c>
      <c r="I18" s="41" t="s">
        <v>275</v>
      </c>
      <c r="J18" s="41" t="s">
        <v>31</v>
      </c>
      <c r="K18" s="41" t="s">
        <v>56</v>
      </c>
      <c r="L18" s="41" t="s">
        <v>33</v>
      </c>
      <c r="M18" s="41" t="s">
        <v>34</v>
      </c>
      <c r="N18" s="41">
        <v>29</v>
      </c>
      <c r="O18" s="93">
        <f t="shared" si="0"/>
        <v>11.6</v>
      </c>
      <c r="R18" s="41" t="s">
        <v>36</v>
      </c>
      <c r="S18" s="41" t="s">
        <v>279</v>
      </c>
      <c r="T18" s="49" t="s">
        <v>280</v>
      </c>
      <c r="U18" s="49" t="s">
        <v>278</v>
      </c>
      <c r="V18" s="41" t="s">
        <v>790</v>
      </c>
    </row>
    <row r="19" spans="1:26" s="41" customFormat="1" ht="14.1" customHeight="1" x14ac:dyDescent="0.25">
      <c r="A19" s="41" t="s">
        <v>252</v>
      </c>
      <c r="B19" s="41" t="s">
        <v>68</v>
      </c>
      <c r="C19" s="41" t="s">
        <v>71</v>
      </c>
      <c r="D19" s="61" t="s">
        <v>72</v>
      </c>
      <c r="E19" s="41" t="s">
        <v>42</v>
      </c>
      <c r="F19" s="41" t="s">
        <v>66</v>
      </c>
      <c r="H19" s="41" t="s">
        <v>274</v>
      </c>
      <c r="I19" s="41" t="s">
        <v>275</v>
      </c>
      <c r="J19" s="41" t="s">
        <v>31</v>
      </c>
      <c r="K19" s="41" t="s">
        <v>56</v>
      </c>
      <c r="L19" s="41" t="s">
        <v>33</v>
      </c>
      <c r="M19" s="41" t="s">
        <v>34</v>
      </c>
      <c r="N19" s="41">
        <v>26</v>
      </c>
      <c r="O19" s="93">
        <f t="shared" si="0"/>
        <v>10.4</v>
      </c>
      <c r="R19" s="41" t="s">
        <v>36</v>
      </c>
      <c r="S19" s="41" t="s">
        <v>276</v>
      </c>
      <c r="T19" s="49" t="s">
        <v>281</v>
      </c>
      <c r="U19" s="49" t="s">
        <v>278</v>
      </c>
      <c r="V19" s="41" t="s">
        <v>790</v>
      </c>
    </row>
    <row r="20" spans="1:26" s="96" customFormat="1" ht="14.1" customHeight="1" x14ac:dyDescent="0.25">
      <c r="A20" s="41" t="s">
        <v>252</v>
      </c>
      <c r="B20" s="41" t="s">
        <v>68</v>
      </c>
      <c r="C20" s="41" t="s">
        <v>83</v>
      </c>
      <c r="D20" s="61" t="s">
        <v>84</v>
      </c>
      <c r="E20" s="41" t="s">
        <v>42</v>
      </c>
      <c r="F20" s="41" t="s">
        <v>43</v>
      </c>
      <c r="G20" s="41">
        <v>21</v>
      </c>
      <c r="I20" s="41"/>
      <c r="J20" s="41" t="s">
        <v>31</v>
      </c>
      <c r="K20" s="41" t="s">
        <v>56</v>
      </c>
      <c r="L20" s="41" t="s">
        <v>33</v>
      </c>
      <c r="M20" s="41" t="s">
        <v>34</v>
      </c>
      <c r="N20" s="41">
        <v>28.2</v>
      </c>
      <c r="O20" s="93">
        <f t="shared" si="0"/>
        <v>11.28</v>
      </c>
      <c r="P20" s="41" t="s">
        <v>35</v>
      </c>
      <c r="Q20" s="41" t="s">
        <v>35</v>
      </c>
      <c r="R20" s="41" t="s">
        <v>36</v>
      </c>
      <c r="S20" s="41" t="s">
        <v>143</v>
      </c>
      <c r="T20" s="41"/>
      <c r="U20" s="41" t="s">
        <v>53</v>
      </c>
      <c r="V20" s="41" t="s">
        <v>758</v>
      </c>
      <c r="W20" s="41"/>
      <c r="X20" s="41"/>
      <c r="Y20" s="41"/>
      <c r="Z20" s="41"/>
    </row>
    <row r="21" spans="1:26" s="96" customFormat="1" ht="14.1" customHeight="1" x14ac:dyDescent="0.25">
      <c r="A21" s="41" t="s">
        <v>252</v>
      </c>
      <c r="B21" s="41" t="s">
        <v>85</v>
      </c>
      <c r="C21" s="41" t="s">
        <v>86</v>
      </c>
      <c r="D21" s="61" t="s">
        <v>240</v>
      </c>
      <c r="E21" s="41" t="s">
        <v>42</v>
      </c>
      <c r="F21" s="41" t="s">
        <v>29</v>
      </c>
      <c r="G21" s="41">
        <v>24</v>
      </c>
      <c r="H21" s="41">
        <v>8</v>
      </c>
      <c r="I21" s="41"/>
      <c r="J21" s="41" t="s">
        <v>95</v>
      </c>
      <c r="K21" s="41" t="s">
        <v>44</v>
      </c>
      <c r="L21" s="41" t="s">
        <v>96</v>
      </c>
      <c r="M21" s="41" t="s">
        <v>142</v>
      </c>
      <c r="N21" s="41">
        <v>125</v>
      </c>
      <c r="O21" s="93">
        <f t="shared" si="0"/>
        <v>50</v>
      </c>
      <c r="P21" s="41" t="s">
        <v>35</v>
      </c>
      <c r="Q21" s="41" t="s">
        <v>35</v>
      </c>
      <c r="R21" s="41" t="s">
        <v>36</v>
      </c>
      <c r="S21" s="41" t="s">
        <v>282</v>
      </c>
      <c r="T21" s="41"/>
      <c r="U21" s="41" t="s">
        <v>283</v>
      </c>
      <c r="V21" s="41" t="s">
        <v>791</v>
      </c>
      <c r="W21" s="41"/>
      <c r="X21" s="41"/>
      <c r="Y21" s="41"/>
      <c r="Z21" s="41"/>
    </row>
    <row r="22" spans="1:26" s="41" customFormat="1" ht="14.1" customHeight="1" x14ac:dyDescent="0.25">
      <c r="A22" s="41" t="s">
        <v>252</v>
      </c>
      <c r="B22" s="41" t="s">
        <v>85</v>
      </c>
      <c r="C22" s="41" t="s">
        <v>86</v>
      </c>
      <c r="D22" s="124" t="s">
        <v>93</v>
      </c>
      <c r="E22" s="41" t="s">
        <v>42</v>
      </c>
      <c r="F22" s="41" t="s">
        <v>29</v>
      </c>
      <c r="G22" s="41" t="s">
        <v>94</v>
      </c>
      <c r="J22" s="41" t="s">
        <v>95</v>
      </c>
      <c r="K22" s="41" t="s">
        <v>44</v>
      </c>
      <c r="L22" s="41" t="s">
        <v>96</v>
      </c>
      <c r="M22" s="41" t="s">
        <v>142</v>
      </c>
      <c r="N22" s="41">
        <v>26.3</v>
      </c>
      <c r="O22" s="93">
        <f t="shared" si="0"/>
        <v>10.52</v>
      </c>
      <c r="P22" s="41" t="s">
        <v>35</v>
      </c>
      <c r="Q22" s="41" t="s">
        <v>47</v>
      </c>
      <c r="R22" s="41" t="s">
        <v>36</v>
      </c>
      <c r="S22" s="41" t="s">
        <v>101</v>
      </c>
      <c r="T22" s="41" t="s">
        <v>284</v>
      </c>
      <c r="U22" s="41" t="s">
        <v>102</v>
      </c>
      <c r="V22" s="41" t="s">
        <v>792</v>
      </c>
    </row>
    <row r="23" spans="1:26" s="44" customFormat="1" ht="14.1" customHeight="1" x14ac:dyDescent="0.25">
      <c r="A23" s="42" t="s">
        <v>252</v>
      </c>
      <c r="B23" s="42" t="s">
        <v>105</v>
      </c>
      <c r="C23" s="42" t="s">
        <v>106</v>
      </c>
      <c r="D23" s="62" t="s">
        <v>107</v>
      </c>
      <c r="E23" s="42" t="s">
        <v>42</v>
      </c>
      <c r="F23" s="42" t="s">
        <v>66</v>
      </c>
      <c r="G23" s="42">
        <v>20.2</v>
      </c>
      <c r="H23" s="42">
        <v>7.7</v>
      </c>
      <c r="I23" s="42">
        <v>98.9</v>
      </c>
      <c r="J23" s="42" t="s">
        <v>108</v>
      </c>
      <c r="K23" s="42" t="s">
        <v>285</v>
      </c>
      <c r="L23" s="42" t="s">
        <v>33</v>
      </c>
      <c r="M23" s="42" t="s">
        <v>111</v>
      </c>
      <c r="N23" s="42">
        <v>0.06</v>
      </c>
      <c r="O23" s="42">
        <f>N23</f>
        <v>0.06</v>
      </c>
      <c r="P23" s="42"/>
      <c r="Q23" s="42" t="s">
        <v>35</v>
      </c>
      <c r="R23" s="42" t="s">
        <v>36</v>
      </c>
      <c r="S23" s="42" t="s">
        <v>112</v>
      </c>
      <c r="T23" s="42" t="s">
        <v>286</v>
      </c>
      <c r="U23" s="42" t="s">
        <v>114</v>
      </c>
      <c r="V23" s="42" t="s">
        <v>749</v>
      </c>
      <c r="W23" s="42"/>
      <c r="X23" s="42"/>
      <c r="Y23" s="42"/>
      <c r="Z23" s="42"/>
    </row>
    <row r="24" spans="1:26" s="42" customFormat="1" ht="14.1" customHeight="1" x14ac:dyDescent="0.25">
      <c r="A24" s="42" t="s">
        <v>252</v>
      </c>
      <c r="B24" s="42" t="s">
        <v>105</v>
      </c>
      <c r="C24" s="42" t="s">
        <v>106</v>
      </c>
      <c r="D24" s="62" t="s">
        <v>107</v>
      </c>
      <c r="E24" s="42" t="s">
        <v>42</v>
      </c>
      <c r="F24" s="42" t="s">
        <v>66</v>
      </c>
      <c r="G24" s="42">
        <v>20.2</v>
      </c>
      <c r="H24" s="42">
        <v>7.7</v>
      </c>
      <c r="I24" s="42">
        <v>98.9</v>
      </c>
      <c r="J24" s="42" t="s">
        <v>108</v>
      </c>
      <c r="K24" s="42" t="s">
        <v>285</v>
      </c>
      <c r="L24" s="42" t="s">
        <v>33</v>
      </c>
      <c r="M24" s="42" t="s">
        <v>34</v>
      </c>
      <c r="N24" s="42">
        <v>0.85</v>
      </c>
      <c r="R24" s="42" t="s">
        <v>36</v>
      </c>
      <c r="S24" s="42" t="s">
        <v>112</v>
      </c>
      <c r="T24" s="42" t="s">
        <v>287</v>
      </c>
      <c r="U24" s="42" t="s">
        <v>114</v>
      </c>
      <c r="V24" s="42" t="s">
        <v>749</v>
      </c>
    </row>
    <row r="25" spans="1:26" s="42" customFormat="1" ht="14.1" customHeight="1" x14ac:dyDescent="0.25">
      <c r="A25" s="42" t="s">
        <v>252</v>
      </c>
      <c r="B25" s="42" t="s">
        <v>25</v>
      </c>
      <c r="C25" s="42" t="s">
        <v>40</v>
      </c>
      <c r="D25" s="62" t="s">
        <v>41</v>
      </c>
      <c r="E25" s="42" t="s">
        <v>42</v>
      </c>
      <c r="F25" s="42" t="s">
        <v>43</v>
      </c>
      <c r="H25" s="42">
        <v>7.6</v>
      </c>
      <c r="I25" s="42">
        <v>68.3</v>
      </c>
      <c r="J25" s="42" t="s">
        <v>108</v>
      </c>
      <c r="K25" s="42" t="s">
        <v>116</v>
      </c>
      <c r="L25" s="42" t="s">
        <v>288</v>
      </c>
      <c r="M25" s="42" t="s">
        <v>118</v>
      </c>
      <c r="N25" s="50">
        <v>1.4262257885762688</v>
      </c>
      <c r="O25" s="50">
        <v>1.4262257885762688</v>
      </c>
      <c r="Q25" s="42" t="s">
        <v>35</v>
      </c>
      <c r="R25" s="42" t="s">
        <v>36</v>
      </c>
      <c r="S25" s="42" t="s">
        <v>45</v>
      </c>
      <c r="T25" s="42" t="s">
        <v>289</v>
      </c>
      <c r="U25" s="42" t="s">
        <v>46</v>
      </c>
      <c r="V25" s="42" t="s">
        <v>765</v>
      </c>
    </row>
    <row r="26" spans="1:26" s="41" customFormat="1" ht="14.1" customHeight="1" x14ac:dyDescent="0.25">
      <c r="A26" s="42" t="s">
        <v>252</v>
      </c>
      <c r="B26" s="42" t="s">
        <v>25</v>
      </c>
      <c r="C26" s="42" t="s">
        <v>40</v>
      </c>
      <c r="D26" s="62" t="s">
        <v>41</v>
      </c>
      <c r="E26" s="42" t="s">
        <v>42</v>
      </c>
      <c r="F26" s="42" t="s">
        <v>43</v>
      </c>
      <c r="G26" s="42"/>
      <c r="H26" s="42">
        <v>7.6</v>
      </c>
      <c r="I26" s="42">
        <v>68.3</v>
      </c>
      <c r="J26" s="42" t="s">
        <v>108</v>
      </c>
      <c r="K26" s="42" t="s">
        <v>116</v>
      </c>
      <c r="L26" s="42" t="s">
        <v>33</v>
      </c>
      <c r="M26" s="42" t="s">
        <v>34</v>
      </c>
      <c r="N26" s="42">
        <v>3.41</v>
      </c>
      <c r="O26" s="42"/>
      <c r="P26" s="42"/>
      <c r="Q26" s="42"/>
      <c r="R26" s="42" t="s">
        <v>36</v>
      </c>
      <c r="S26" s="42" t="s">
        <v>45</v>
      </c>
      <c r="T26" s="42"/>
      <c r="U26" s="42" t="s">
        <v>46</v>
      </c>
      <c r="V26" s="42" t="s">
        <v>765</v>
      </c>
      <c r="W26" s="42"/>
      <c r="X26" s="42"/>
      <c r="Y26" s="42"/>
      <c r="Z26" s="42"/>
    </row>
    <row r="27" spans="1:26" s="44" customFormat="1" ht="14.1" customHeight="1" x14ac:dyDescent="0.25">
      <c r="A27" s="42" t="s">
        <v>252</v>
      </c>
      <c r="B27" s="42" t="s">
        <v>25</v>
      </c>
      <c r="C27" s="42" t="s">
        <v>40</v>
      </c>
      <c r="D27" s="62" t="s">
        <v>41</v>
      </c>
      <c r="E27" s="42" t="s">
        <v>42</v>
      </c>
      <c r="F27" s="42" t="s">
        <v>43</v>
      </c>
      <c r="G27" s="42"/>
      <c r="H27" s="42">
        <v>7.6</v>
      </c>
      <c r="I27" s="42">
        <v>68.3</v>
      </c>
      <c r="J27" s="42" t="s">
        <v>108</v>
      </c>
      <c r="K27" s="42" t="s">
        <v>116</v>
      </c>
      <c r="L27" s="42" t="s">
        <v>288</v>
      </c>
      <c r="M27" s="42" t="s">
        <v>121</v>
      </c>
      <c r="N27" s="42">
        <v>0.73699999999999999</v>
      </c>
      <c r="O27" s="42"/>
      <c r="P27" s="42"/>
      <c r="Q27" s="42"/>
      <c r="R27" s="42" t="s">
        <v>36</v>
      </c>
      <c r="S27" s="42" t="s">
        <v>45</v>
      </c>
      <c r="T27" s="42"/>
      <c r="U27" s="42" t="s">
        <v>46</v>
      </c>
      <c r="V27" s="42" t="s">
        <v>765</v>
      </c>
      <c r="W27" s="51"/>
      <c r="X27" s="42"/>
      <c r="Y27" s="42"/>
      <c r="Z27" s="42"/>
    </row>
    <row r="28" spans="1:26" s="42" customFormat="1" ht="14.1" customHeight="1" x14ac:dyDescent="0.25">
      <c r="A28" s="42" t="s">
        <v>252</v>
      </c>
      <c r="B28" s="42" t="s">
        <v>25</v>
      </c>
      <c r="C28" s="42" t="s">
        <v>40</v>
      </c>
      <c r="D28" s="62" t="s">
        <v>41</v>
      </c>
      <c r="E28" s="42" t="s">
        <v>42</v>
      </c>
      <c r="F28" s="42" t="s">
        <v>43</v>
      </c>
      <c r="H28" s="42">
        <v>7.6</v>
      </c>
      <c r="I28" s="42">
        <v>68.3</v>
      </c>
      <c r="J28" s="42" t="s">
        <v>108</v>
      </c>
      <c r="K28" s="42" t="s">
        <v>116</v>
      </c>
      <c r="L28" s="42" t="s">
        <v>288</v>
      </c>
      <c r="M28" s="42" t="s">
        <v>123</v>
      </c>
      <c r="N28" s="42">
        <v>2.76</v>
      </c>
      <c r="R28" s="42" t="s">
        <v>36</v>
      </c>
      <c r="S28" s="42" t="s">
        <v>45</v>
      </c>
      <c r="T28" s="51"/>
      <c r="U28" s="42" t="s">
        <v>46</v>
      </c>
      <c r="V28" s="42" t="s">
        <v>765</v>
      </c>
    </row>
    <row r="29" spans="1:26" s="43" customFormat="1" ht="14.1" customHeight="1" x14ac:dyDescent="0.25">
      <c r="A29" s="43" t="s">
        <v>252</v>
      </c>
      <c r="B29" s="43" t="s">
        <v>68</v>
      </c>
      <c r="C29" s="43" t="s">
        <v>269</v>
      </c>
      <c r="D29" s="125" t="s">
        <v>270</v>
      </c>
      <c r="E29" s="43" t="s">
        <v>42</v>
      </c>
      <c r="F29" s="43" t="s">
        <v>66</v>
      </c>
      <c r="G29" s="43" t="s">
        <v>271</v>
      </c>
      <c r="J29" s="43" t="s">
        <v>108</v>
      </c>
      <c r="K29" s="43" t="s">
        <v>290</v>
      </c>
      <c r="L29" s="43" t="s">
        <v>291</v>
      </c>
      <c r="M29" s="43" t="s">
        <v>118</v>
      </c>
      <c r="N29" s="123">
        <f>GEOMEAN(1.63,3.18)</f>
        <v>2.2767081499392932</v>
      </c>
      <c r="O29" s="123">
        <f>N29</f>
        <v>2.2767081499392932</v>
      </c>
      <c r="Q29" s="43" t="s">
        <v>35</v>
      </c>
      <c r="R29" s="43" t="s">
        <v>36</v>
      </c>
      <c r="S29" s="43" t="s">
        <v>272</v>
      </c>
      <c r="T29" s="43" t="s">
        <v>292</v>
      </c>
      <c r="U29" s="43" t="s">
        <v>273</v>
      </c>
      <c r="V29" s="43" t="s">
        <v>793</v>
      </c>
    </row>
    <row r="30" spans="1:26" s="71" customFormat="1" ht="14.1" customHeight="1" x14ac:dyDescent="0.25">
      <c r="A30" s="42" t="s">
        <v>252</v>
      </c>
      <c r="B30" s="42" t="s">
        <v>68</v>
      </c>
      <c r="C30" s="42" t="s">
        <v>69</v>
      </c>
      <c r="D30" s="62" t="s">
        <v>70</v>
      </c>
      <c r="E30" s="42" t="s">
        <v>42</v>
      </c>
      <c r="F30" s="42" t="s">
        <v>66</v>
      </c>
      <c r="G30" s="42" t="s">
        <v>293</v>
      </c>
      <c r="H30" s="42" t="s">
        <v>294</v>
      </c>
      <c r="I30" s="42" t="s">
        <v>295</v>
      </c>
      <c r="J30" s="42" t="s">
        <v>108</v>
      </c>
      <c r="K30" s="42" t="s">
        <v>296</v>
      </c>
      <c r="L30" s="42" t="s">
        <v>33</v>
      </c>
      <c r="M30" s="42" t="s">
        <v>111</v>
      </c>
      <c r="N30" s="42">
        <v>8.0000000000000002E-3</v>
      </c>
      <c r="O30" s="42">
        <v>8.0000000000000002E-3</v>
      </c>
      <c r="P30" s="42"/>
      <c r="Q30" s="42"/>
      <c r="R30" s="42" t="s">
        <v>36</v>
      </c>
      <c r="S30" s="42" t="s">
        <v>112</v>
      </c>
      <c r="T30" s="43" t="s">
        <v>297</v>
      </c>
      <c r="U30" s="42" t="s">
        <v>114</v>
      </c>
      <c r="V30" s="42" t="s">
        <v>749</v>
      </c>
      <c r="W30" s="42"/>
      <c r="X30" s="42"/>
      <c r="Y30" s="42"/>
      <c r="Z30" s="42"/>
    </row>
    <row r="31" spans="1:26" s="51" customFormat="1" ht="14.1" customHeight="1" x14ac:dyDescent="0.25">
      <c r="A31" s="42" t="s">
        <v>252</v>
      </c>
      <c r="B31" s="42" t="s">
        <v>68</v>
      </c>
      <c r="C31" s="42" t="s">
        <v>69</v>
      </c>
      <c r="D31" s="62" t="s">
        <v>70</v>
      </c>
      <c r="E31" s="42" t="s">
        <v>42</v>
      </c>
      <c r="F31" s="42" t="s">
        <v>66</v>
      </c>
      <c r="G31" s="42" t="s">
        <v>298</v>
      </c>
      <c r="H31" s="42">
        <v>7</v>
      </c>
      <c r="I31" s="42"/>
      <c r="J31" s="42" t="s">
        <v>108</v>
      </c>
      <c r="K31" s="42" t="s">
        <v>299</v>
      </c>
      <c r="L31" s="42" t="s">
        <v>129</v>
      </c>
      <c r="M31" s="42" t="s">
        <v>300</v>
      </c>
      <c r="N31" s="42">
        <v>5.0000000000000001E-3</v>
      </c>
      <c r="O31" s="42">
        <v>5.0000000000000001E-3</v>
      </c>
      <c r="P31" s="42"/>
      <c r="Q31" s="42" t="s">
        <v>35</v>
      </c>
      <c r="R31" s="42" t="s">
        <v>36</v>
      </c>
      <c r="S31" s="42" t="s">
        <v>136</v>
      </c>
      <c r="T31" s="42" t="s">
        <v>301</v>
      </c>
      <c r="U31" s="42" t="s">
        <v>138</v>
      </c>
      <c r="V31" s="42" t="s">
        <v>696</v>
      </c>
      <c r="W31" s="52"/>
      <c r="X31" s="52"/>
      <c r="Y31" s="52"/>
      <c r="Z31" s="52"/>
    </row>
    <row r="32" spans="1:26" s="42" customFormat="1" ht="14.1" customHeight="1" x14ac:dyDescent="0.25">
      <c r="A32" s="42" t="s">
        <v>252</v>
      </c>
      <c r="B32" s="42" t="s">
        <v>68</v>
      </c>
      <c r="C32" s="42" t="s">
        <v>69</v>
      </c>
      <c r="D32" s="62" t="s">
        <v>70</v>
      </c>
      <c r="E32" s="42" t="s">
        <v>42</v>
      </c>
      <c r="F32" s="42" t="s">
        <v>66</v>
      </c>
      <c r="G32" s="42" t="s">
        <v>293</v>
      </c>
      <c r="H32" s="42" t="s">
        <v>294</v>
      </c>
      <c r="I32" s="42" t="s">
        <v>295</v>
      </c>
      <c r="J32" s="42" t="s">
        <v>108</v>
      </c>
      <c r="K32" s="42" t="s">
        <v>296</v>
      </c>
      <c r="L32" s="42" t="s">
        <v>33</v>
      </c>
      <c r="M32" s="42" t="s">
        <v>34</v>
      </c>
      <c r="N32" s="42">
        <v>0.02</v>
      </c>
      <c r="R32" s="42" t="s">
        <v>36</v>
      </c>
      <c r="S32" s="42" t="s">
        <v>112</v>
      </c>
      <c r="T32" s="42" t="s">
        <v>302</v>
      </c>
      <c r="U32" s="42" t="s">
        <v>114</v>
      </c>
      <c r="V32" s="42" t="s">
        <v>749</v>
      </c>
    </row>
    <row r="33" spans="1:26" s="42" customFormat="1" ht="14.1" customHeight="1" x14ac:dyDescent="0.25">
      <c r="A33" s="42" t="s">
        <v>252</v>
      </c>
      <c r="B33" s="42" t="s">
        <v>68</v>
      </c>
      <c r="C33" s="42" t="s">
        <v>69</v>
      </c>
      <c r="D33" s="62" t="s">
        <v>70</v>
      </c>
      <c r="E33" s="42" t="s">
        <v>42</v>
      </c>
      <c r="F33" s="42" t="s">
        <v>66</v>
      </c>
      <c r="G33" s="42" t="s">
        <v>298</v>
      </c>
      <c r="H33" s="42">
        <v>7</v>
      </c>
      <c r="J33" s="42" t="s">
        <v>108</v>
      </c>
      <c r="K33" s="42" t="s">
        <v>299</v>
      </c>
      <c r="L33" s="42" t="s">
        <v>129</v>
      </c>
      <c r="M33" s="42" t="s">
        <v>34</v>
      </c>
      <c r="N33" s="42">
        <v>1.6E-2</v>
      </c>
      <c r="R33" s="42" t="s">
        <v>36</v>
      </c>
      <c r="S33" s="42" t="s">
        <v>136</v>
      </c>
      <c r="U33" s="42" t="s">
        <v>138</v>
      </c>
      <c r="V33" s="42" t="s">
        <v>696</v>
      </c>
      <c r="W33" s="52"/>
      <c r="X33" s="52"/>
      <c r="Y33" s="52"/>
      <c r="Z33" s="52"/>
    </row>
    <row r="34" spans="1:26" s="42" customFormat="1" ht="14.1" customHeight="1" x14ac:dyDescent="0.25">
      <c r="A34" s="42" t="s">
        <v>252</v>
      </c>
      <c r="B34" s="42" t="s">
        <v>68</v>
      </c>
      <c r="C34" s="42" t="s">
        <v>71</v>
      </c>
      <c r="D34" s="62" t="s">
        <v>72</v>
      </c>
      <c r="E34" s="42" t="s">
        <v>42</v>
      </c>
      <c r="F34" s="42" t="s">
        <v>66</v>
      </c>
      <c r="G34" s="42">
        <v>25</v>
      </c>
      <c r="H34" s="42">
        <v>7.65</v>
      </c>
      <c r="I34" s="42">
        <v>45.5</v>
      </c>
      <c r="J34" s="42" t="s">
        <v>108</v>
      </c>
      <c r="K34" s="42" t="s">
        <v>116</v>
      </c>
      <c r="L34" s="42" t="s">
        <v>125</v>
      </c>
      <c r="M34" s="42" t="s">
        <v>126</v>
      </c>
      <c r="N34" s="42">
        <v>6.53</v>
      </c>
      <c r="O34" s="42">
        <f>N34</f>
        <v>6.53</v>
      </c>
      <c r="Q34" s="42" t="s">
        <v>35</v>
      </c>
      <c r="R34" s="42" t="s">
        <v>36</v>
      </c>
      <c r="S34" s="42" t="s">
        <v>127</v>
      </c>
      <c r="T34" s="42" t="s">
        <v>303</v>
      </c>
      <c r="U34" s="42" t="s">
        <v>78</v>
      </c>
      <c r="V34" s="42" t="s">
        <v>766</v>
      </c>
    </row>
    <row r="35" spans="1:26" s="42" customFormat="1" ht="14.1" customHeight="1" x14ac:dyDescent="0.25">
      <c r="A35" s="42" t="s">
        <v>252</v>
      </c>
      <c r="B35" s="42" t="s">
        <v>68</v>
      </c>
      <c r="C35" s="42" t="s">
        <v>71</v>
      </c>
      <c r="D35" s="62" t="s">
        <v>72</v>
      </c>
      <c r="E35" s="42" t="s">
        <v>42</v>
      </c>
      <c r="F35" s="42" t="s">
        <v>29</v>
      </c>
      <c r="H35" s="42" t="s">
        <v>274</v>
      </c>
      <c r="I35" s="42" t="s">
        <v>275</v>
      </c>
      <c r="J35" s="42" t="s">
        <v>108</v>
      </c>
      <c r="K35" s="42" t="s">
        <v>304</v>
      </c>
      <c r="L35" s="42" t="s">
        <v>291</v>
      </c>
      <c r="M35" s="42" t="s">
        <v>118</v>
      </c>
      <c r="N35" s="42">
        <v>4.9000000000000004</v>
      </c>
      <c r="R35" s="42" t="s">
        <v>36</v>
      </c>
      <c r="S35" s="42" t="s">
        <v>305</v>
      </c>
      <c r="T35" s="42" t="s">
        <v>306</v>
      </c>
      <c r="U35" s="42" t="s">
        <v>278</v>
      </c>
      <c r="V35" s="42" t="s">
        <v>790</v>
      </c>
      <c r="W35" s="52"/>
      <c r="X35" s="52"/>
      <c r="Y35" s="52"/>
      <c r="Z35" s="52"/>
    </row>
    <row r="36" spans="1:26" s="42" customFormat="1" ht="14.1" customHeight="1" x14ac:dyDescent="0.25">
      <c r="A36" s="42" t="s">
        <v>252</v>
      </c>
      <c r="B36" s="42" t="s">
        <v>68</v>
      </c>
      <c r="C36" s="42" t="s">
        <v>71</v>
      </c>
      <c r="D36" s="62" t="s">
        <v>72</v>
      </c>
      <c r="E36" s="42" t="s">
        <v>42</v>
      </c>
      <c r="F36" s="42" t="s">
        <v>66</v>
      </c>
      <c r="G36" s="42">
        <v>25</v>
      </c>
      <c r="H36" s="42">
        <v>7.65</v>
      </c>
      <c r="I36" s="42">
        <v>45.5</v>
      </c>
      <c r="J36" s="42" t="s">
        <v>108</v>
      </c>
      <c r="K36" s="42" t="s">
        <v>116</v>
      </c>
      <c r="L36" s="42" t="s">
        <v>96</v>
      </c>
      <c r="M36" s="42" t="s">
        <v>118</v>
      </c>
      <c r="N36" s="42">
        <v>6.61</v>
      </c>
      <c r="R36" s="42" t="s">
        <v>36</v>
      </c>
      <c r="S36" s="42" t="s">
        <v>127</v>
      </c>
      <c r="T36" s="42" t="s">
        <v>307</v>
      </c>
      <c r="U36" s="42" t="s">
        <v>78</v>
      </c>
      <c r="V36" s="42" t="s">
        <v>766</v>
      </c>
    </row>
    <row r="37" spans="1:26" s="42" customFormat="1" ht="14.1" customHeight="1" x14ac:dyDescent="0.25">
      <c r="A37" s="42" t="s">
        <v>252</v>
      </c>
      <c r="B37" s="42" t="s">
        <v>68</v>
      </c>
      <c r="C37" s="42" t="s">
        <v>71</v>
      </c>
      <c r="D37" s="62" t="s">
        <v>72</v>
      </c>
      <c r="E37" s="42" t="s">
        <v>42</v>
      </c>
      <c r="F37" s="42" t="s">
        <v>66</v>
      </c>
      <c r="G37" s="42">
        <v>25</v>
      </c>
      <c r="H37" s="42">
        <v>7.65</v>
      </c>
      <c r="I37" s="42">
        <v>45.5</v>
      </c>
      <c r="J37" s="42" t="s">
        <v>108</v>
      </c>
      <c r="K37" s="42" t="s">
        <v>116</v>
      </c>
      <c r="L37" s="42" t="s">
        <v>96</v>
      </c>
      <c r="M37" s="42" t="s">
        <v>126</v>
      </c>
      <c r="N37" s="42">
        <v>6.88</v>
      </c>
      <c r="R37" s="42" t="s">
        <v>36</v>
      </c>
      <c r="S37" s="42" t="s">
        <v>127</v>
      </c>
      <c r="T37" s="42" t="s">
        <v>308</v>
      </c>
      <c r="U37" s="42" t="s">
        <v>78</v>
      </c>
      <c r="V37" s="42" t="s">
        <v>766</v>
      </c>
    </row>
    <row r="38" spans="1:26" s="42" customFormat="1" ht="14.1" customHeight="1" x14ac:dyDescent="0.25">
      <c r="A38" s="42" t="s">
        <v>252</v>
      </c>
      <c r="B38" s="42" t="s">
        <v>68</v>
      </c>
      <c r="C38" s="42" t="s">
        <v>71</v>
      </c>
      <c r="D38" s="62" t="s">
        <v>72</v>
      </c>
      <c r="E38" s="42" t="s">
        <v>42</v>
      </c>
      <c r="F38" s="42" t="s">
        <v>66</v>
      </c>
      <c r="G38" s="42">
        <v>25</v>
      </c>
      <c r="H38" s="42">
        <v>7.65</v>
      </c>
      <c r="I38" s="42">
        <v>45.5</v>
      </c>
      <c r="J38" s="42" t="s">
        <v>108</v>
      </c>
      <c r="K38" s="42" t="s">
        <v>116</v>
      </c>
      <c r="L38" s="42" t="s">
        <v>129</v>
      </c>
      <c r="M38" s="42" t="s">
        <v>34</v>
      </c>
      <c r="N38" s="42">
        <v>9.39</v>
      </c>
      <c r="R38" s="42" t="s">
        <v>36</v>
      </c>
      <c r="S38" s="42" t="s">
        <v>127</v>
      </c>
      <c r="U38" s="42" t="s">
        <v>78</v>
      </c>
      <c r="V38" s="42" t="s">
        <v>766</v>
      </c>
    </row>
    <row r="39" spans="1:26" s="42" customFormat="1" ht="14.1" customHeight="1" x14ac:dyDescent="0.25">
      <c r="A39" s="42" t="s">
        <v>252</v>
      </c>
      <c r="B39" s="42" t="s">
        <v>68</v>
      </c>
      <c r="C39" s="42" t="s">
        <v>71</v>
      </c>
      <c r="D39" s="62" t="s">
        <v>72</v>
      </c>
      <c r="E39" s="42" t="s">
        <v>42</v>
      </c>
      <c r="F39" s="42" t="s">
        <v>66</v>
      </c>
      <c r="G39" s="42">
        <v>25</v>
      </c>
      <c r="H39" s="42">
        <v>7.65</v>
      </c>
      <c r="I39" s="42">
        <v>45.5</v>
      </c>
      <c r="J39" s="42" t="s">
        <v>108</v>
      </c>
      <c r="K39" s="42" t="s">
        <v>116</v>
      </c>
      <c r="L39" s="42" t="s">
        <v>129</v>
      </c>
      <c r="M39" s="42" t="s">
        <v>34</v>
      </c>
      <c r="N39" s="42">
        <v>9.39</v>
      </c>
      <c r="R39" s="42" t="s">
        <v>36</v>
      </c>
      <c r="S39" s="42" t="s">
        <v>127</v>
      </c>
      <c r="U39" s="42" t="s">
        <v>78</v>
      </c>
      <c r="V39" s="42" t="s">
        <v>766</v>
      </c>
    </row>
    <row r="40" spans="1:26" s="42" customFormat="1" ht="14.1" customHeight="1" x14ac:dyDescent="0.25">
      <c r="A40" s="42" t="s">
        <v>252</v>
      </c>
      <c r="B40" s="42" t="s">
        <v>105</v>
      </c>
      <c r="C40" s="42" t="s">
        <v>132</v>
      </c>
      <c r="D40" s="62" t="s">
        <v>133</v>
      </c>
      <c r="E40" s="42" t="s">
        <v>42</v>
      </c>
      <c r="F40" s="42" t="s">
        <v>66</v>
      </c>
      <c r="G40" s="42">
        <v>20.2</v>
      </c>
      <c r="H40" s="42">
        <v>7.7</v>
      </c>
      <c r="I40" s="42">
        <v>98.9</v>
      </c>
      <c r="J40" s="42" t="s">
        <v>108</v>
      </c>
      <c r="K40" s="42" t="s">
        <v>285</v>
      </c>
      <c r="L40" s="42" t="s">
        <v>33</v>
      </c>
      <c r="M40" s="42" t="s">
        <v>111</v>
      </c>
      <c r="N40" s="42">
        <v>6.0000000000000001E-3</v>
      </c>
      <c r="O40" s="42">
        <f>N40</f>
        <v>6.0000000000000001E-3</v>
      </c>
      <c r="Q40" s="42" t="s">
        <v>35</v>
      </c>
      <c r="R40" s="42" t="s">
        <v>36</v>
      </c>
      <c r="S40" s="42" t="s">
        <v>112</v>
      </c>
      <c r="T40" s="43" t="s">
        <v>309</v>
      </c>
      <c r="U40" s="42" t="s">
        <v>114</v>
      </c>
      <c r="V40" s="42" t="s">
        <v>749</v>
      </c>
    </row>
    <row r="41" spans="1:26" s="42" customFormat="1" ht="14.1" customHeight="1" x14ac:dyDescent="0.25">
      <c r="A41" s="42" t="s">
        <v>252</v>
      </c>
      <c r="B41" s="42" t="s">
        <v>105</v>
      </c>
      <c r="C41" s="42" t="s">
        <v>132</v>
      </c>
      <c r="D41" s="62" t="s">
        <v>133</v>
      </c>
      <c r="E41" s="42" t="s">
        <v>42</v>
      </c>
      <c r="F41" s="42" t="s">
        <v>66</v>
      </c>
      <c r="G41" s="42">
        <v>20.2</v>
      </c>
      <c r="H41" s="42">
        <v>7.7</v>
      </c>
      <c r="I41" s="42">
        <v>98.9</v>
      </c>
      <c r="J41" s="42" t="s">
        <v>108</v>
      </c>
      <c r="K41" s="42" t="s">
        <v>285</v>
      </c>
      <c r="L41" s="42" t="s">
        <v>33</v>
      </c>
      <c r="M41" s="42" t="s">
        <v>34</v>
      </c>
      <c r="N41" s="42">
        <v>0.39</v>
      </c>
      <c r="R41" s="42" t="s">
        <v>36</v>
      </c>
      <c r="S41" s="42" t="s">
        <v>112</v>
      </c>
      <c r="T41" s="42" t="s">
        <v>310</v>
      </c>
      <c r="U41" s="42" t="s">
        <v>114</v>
      </c>
      <c r="V41" s="42" t="s">
        <v>749</v>
      </c>
    </row>
    <row r="42" spans="1:26" s="42" customFormat="1" ht="14.1" customHeight="1" x14ac:dyDescent="0.25">
      <c r="A42" s="42" t="s">
        <v>252</v>
      </c>
      <c r="B42" s="42" t="s">
        <v>85</v>
      </c>
      <c r="C42" s="42" t="s">
        <v>86</v>
      </c>
      <c r="D42" s="62" t="s">
        <v>93</v>
      </c>
      <c r="E42" s="42" t="s">
        <v>42</v>
      </c>
      <c r="F42" s="42" t="s">
        <v>311</v>
      </c>
      <c r="J42" s="42" t="s">
        <v>108</v>
      </c>
      <c r="K42" s="42" t="s">
        <v>145</v>
      </c>
      <c r="L42" s="42" t="s">
        <v>242</v>
      </c>
      <c r="M42" s="42" t="s">
        <v>142</v>
      </c>
      <c r="N42" s="53">
        <v>9.4</v>
      </c>
      <c r="O42" s="42">
        <f>N42</f>
        <v>9.4</v>
      </c>
      <c r="Q42" s="42" t="s">
        <v>35</v>
      </c>
      <c r="R42" s="42" t="s">
        <v>36</v>
      </c>
      <c r="S42" s="42" t="s">
        <v>147</v>
      </c>
      <c r="T42" s="42" t="s">
        <v>284</v>
      </c>
      <c r="U42" s="42" t="s">
        <v>148</v>
      </c>
      <c r="V42" s="54" t="s">
        <v>794</v>
      </c>
    </row>
    <row r="43" spans="1:26" s="41" customFormat="1" ht="14.1" customHeight="1" x14ac:dyDescent="0.25">
      <c r="A43" s="42" t="s">
        <v>252</v>
      </c>
      <c r="B43" s="42" t="s">
        <v>85</v>
      </c>
      <c r="C43" s="42" t="s">
        <v>86</v>
      </c>
      <c r="D43" s="62" t="s">
        <v>93</v>
      </c>
      <c r="E43" s="42" t="s">
        <v>42</v>
      </c>
      <c r="F43" s="42" t="s">
        <v>29</v>
      </c>
      <c r="G43" s="42"/>
      <c r="H43" s="42"/>
      <c r="I43" s="42"/>
      <c r="J43" s="42" t="s">
        <v>108</v>
      </c>
      <c r="K43" s="42" t="s">
        <v>141</v>
      </c>
      <c r="L43" s="42" t="s">
        <v>96</v>
      </c>
      <c r="M43" s="42" t="s">
        <v>142</v>
      </c>
      <c r="N43" s="42">
        <v>12.5</v>
      </c>
      <c r="O43" s="42"/>
      <c r="P43" s="42"/>
      <c r="Q43" s="42"/>
      <c r="R43" s="42" t="s">
        <v>36</v>
      </c>
      <c r="S43" s="42" t="s">
        <v>143</v>
      </c>
      <c r="T43" s="42" t="s">
        <v>312</v>
      </c>
      <c r="U43" s="42" t="s">
        <v>53</v>
      </c>
      <c r="V43" s="42" t="s">
        <v>758</v>
      </c>
      <c r="W43" s="42"/>
      <c r="X43" s="42"/>
      <c r="Y43" s="42"/>
      <c r="Z43" s="42"/>
    </row>
    <row r="44" spans="1:26" s="44" customFormat="1" ht="14.1" customHeight="1" x14ac:dyDescent="0.25">
      <c r="A44" s="42" t="s">
        <v>252</v>
      </c>
      <c r="B44" s="42" t="s">
        <v>85</v>
      </c>
      <c r="C44" s="42" t="s">
        <v>86</v>
      </c>
      <c r="D44" s="62" t="s">
        <v>313</v>
      </c>
      <c r="E44" s="42" t="s">
        <v>42</v>
      </c>
      <c r="F44" s="42" t="s">
        <v>29</v>
      </c>
      <c r="G44" s="42" t="s">
        <v>150</v>
      </c>
      <c r="H44" s="42">
        <v>7.5</v>
      </c>
      <c r="I44" s="42"/>
      <c r="J44" s="42" t="s">
        <v>108</v>
      </c>
      <c r="K44" s="42" t="s">
        <v>56</v>
      </c>
      <c r="L44" s="42" t="s">
        <v>96</v>
      </c>
      <c r="M44" s="42" t="s">
        <v>142</v>
      </c>
      <c r="N44" s="42">
        <v>25.8</v>
      </c>
      <c r="O44" s="42">
        <f>N44</f>
        <v>25.8</v>
      </c>
      <c r="P44" s="42"/>
      <c r="Q44" s="42" t="s">
        <v>35</v>
      </c>
      <c r="R44" s="42" t="s">
        <v>36</v>
      </c>
      <c r="S44" s="42" t="s">
        <v>62</v>
      </c>
      <c r="T44" s="42" t="s">
        <v>312</v>
      </c>
      <c r="U44" s="42" t="s">
        <v>63</v>
      </c>
      <c r="V44" s="42" t="s">
        <v>795</v>
      </c>
      <c r="W44" s="42"/>
      <c r="X44" s="42"/>
      <c r="Y44" s="42"/>
      <c r="Z44" s="42"/>
    </row>
    <row r="45" spans="1:26" s="44" customFormat="1" ht="14.1" customHeight="1" x14ac:dyDescent="0.25">
      <c r="A45" s="44" t="s">
        <v>252</v>
      </c>
      <c r="B45" s="44" t="s">
        <v>25</v>
      </c>
      <c r="C45" s="44" t="s">
        <v>165</v>
      </c>
      <c r="D45" s="65" t="s">
        <v>166</v>
      </c>
      <c r="E45" s="44" t="s">
        <v>42</v>
      </c>
      <c r="F45" s="44" t="s">
        <v>29</v>
      </c>
      <c r="G45" s="44">
        <v>25</v>
      </c>
      <c r="H45" s="44" t="s">
        <v>167</v>
      </c>
      <c r="I45" s="44" t="s">
        <v>168</v>
      </c>
      <c r="J45" s="44" t="s">
        <v>31</v>
      </c>
      <c r="K45" s="44" t="s">
        <v>32</v>
      </c>
      <c r="L45" s="44" t="s">
        <v>33</v>
      </c>
      <c r="M45" s="44" t="s">
        <v>34</v>
      </c>
      <c r="N45" s="44">
        <v>113.3</v>
      </c>
      <c r="R45" s="44" t="s">
        <v>155</v>
      </c>
      <c r="S45" s="57" t="s">
        <v>796</v>
      </c>
      <c r="U45" s="44" t="s">
        <v>171</v>
      </c>
      <c r="V45" s="44" t="s">
        <v>707</v>
      </c>
    </row>
    <row r="46" spans="1:26" s="42" customFormat="1" ht="14.1" customHeight="1" x14ac:dyDescent="0.25">
      <c r="A46" s="44" t="s">
        <v>252</v>
      </c>
      <c r="B46" s="44" t="s">
        <v>25</v>
      </c>
      <c r="C46" s="44" t="s">
        <v>165</v>
      </c>
      <c r="D46" s="65" t="s">
        <v>173</v>
      </c>
      <c r="E46" s="44" t="s">
        <v>28</v>
      </c>
      <c r="F46" s="44" t="s">
        <v>29</v>
      </c>
      <c r="G46" s="44">
        <v>25</v>
      </c>
      <c r="H46" s="44">
        <v>7.7</v>
      </c>
      <c r="I46" s="44"/>
      <c r="J46" s="44" t="s">
        <v>31</v>
      </c>
      <c r="K46" s="44" t="s">
        <v>32</v>
      </c>
      <c r="L46" s="44" t="s">
        <v>33</v>
      </c>
      <c r="M46" s="44" t="s">
        <v>34</v>
      </c>
      <c r="N46" s="44">
        <v>552.6</v>
      </c>
      <c r="O46" s="44"/>
      <c r="P46" s="44"/>
      <c r="Q46" s="44"/>
      <c r="R46" s="44" t="s">
        <v>155</v>
      </c>
      <c r="S46" s="44" t="s">
        <v>314</v>
      </c>
      <c r="T46" s="44"/>
      <c r="U46" s="44" t="s">
        <v>171</v>
      </c>
      <c r="V46" s="44" t="s">
        <v>707</v>
      </c>
      <c r="W46" s="44"/>
      <c r="X46" s="44"/>
      <c r="Y46" s="44"/>
      <c r="Z46" s="44"/>
    </row>
    <row r="47" spans="1:26" s="42" customFormat="1" ht="14.1" customHeight="1" x14ac:dyDescent="0.25">
      <c r="A47" s="44" t="s">
        <v>252</v>
      </c>
      <c r="B47" s="44" t="s">
        <v>68</v>
      </c>
      <c r="C47" s="44" t="s">
        <v>174</v>
      </c>
      <c r="D47" s="65" t="s">
        <v>175</v>
      </c>
      <c r="E47" s="44" t="s">
        <v>42</v>
      </c>
      <c r="F47" s="44" t="s">
        <v>29</v>
      </c>
      <c r="G47" s="44" t="s">
        <v>30</v>
      </c>
      <c r="H47" s="44"/>
      <c r="I47" s="44"/>
      <c r="J47" s="44" t="s">
        <v>31</v>
      </c>
      <c r="K47" s="44" t="s">
        <v>32</v>
      </c>
      <c r="L47" s="44" t="s">
        <v>33</v>
      </c>
      <c r="M47" s="44" t="s">
        <v>34</v>
      </c>
      <c r="N47" s="44">
        <v>58</v>
      </c>
      <c r="O47" s="44"/>
      <c r="P47" s="55"/>
      <c r="Q47" s="55"/>
      <c r="R47" s="44" t="s">
        <v>155</v>
      </c>
      <c r="S47" s="57" t="s">
        <v>797</v>
      </c>
      <c r="T47" s="44"/>
      <c r="U47" s="44" t="s">
        <v>177</v>
      </c>
      <c r="V47" s="44" t="s">
        <v>798</v>
      </c>
      <c r="W47" s="44"/>
      <c r="X47" s="44"/>
      <c r="Y47" s="44"/>
      <c r="Z47" s="44"/>
    </row>
    <row r="48" spans="1:26" s="42" customFormat="1" ht="14.1" customHeight="1" x14ac:dyDescent="0.25">
      <c r="A48" s="44" t="s">
        <v>252</v>
      </c>
      <c r="B48" s="44" t="s">
        <v>25</v>
      </c>
      <c r="C48" s="44" t="s">
        <v>179</v>
      </c>
      <c r="D48" s="65" t="s">
        <v>315</v>
      </c>
      <c r="E48" s="44" t="s">
        <v>42</v>
      </c>
      <c r="F48" s="44" t="s">
        <v>29</v>
      </c>
      <c r="G48" s="44" t="s">
        <v>316</v>
      </c>
      <c r="H48" s="44">
        <v>8.1999999999999993</v>
      </c>
      <c r="I48" s="44">
        <v>210</v>
      </c>
      <c r="J48" s="44" t="s">
        <v>31</v>
      </c>
      <c r="K48" s="44" t="s">
        <v>44</v>
      </c>
      <c r="L48" s="44" t="s">
        <v>33</v>
      </c>
      <c r="M48" s="44" t="s">
        <v>34</v>
      </c>
      <c r="N48" s="44">
        <v>47</v>
      </c>
      <c r="O48" s="44"/>
      <c r="P48" s="44"/>
      <c r="Q48" s="44"/>
      <c r="R48" s="44" t="s">
        <v>155</v>
      </c>
      <c r="S48" s="44" t="s">
        <v>317</v>
      </c>
      <c r="T48" s="44"/>
      <c r="U48" s="44" t="s">
        <v>318</v>
      </c>
      <c r="V48" s="44" t="s">
        <v>799</v>
      </c>
      <c r="W48" s="44"/>
      <c r="X48" s="44"/>
      <c r="Y48" s="44"/>
      <c r="Z48" s="44"/>
    </row>
    <row r="49" spans="1:26" s="42" customFormat="1" ht="14.1" customHeight="1" x14ac:dyDescent="0.25">
      <c r="A49" s="44" t="s">
        <v>252</v>
      </c>
      <c r="B49" s="44" t="s">
        <v>68</v>
      </c>
      <c r="C49" s="44" t="s">
        <v>319</v>
      </c>
      <c r="D49" s="65" t="s">
        <v>320</v>
      </c>
      <c r="E49" s="44" t="s">
        <v>28</v>
      </c>
      <c r="F49" s="44" t="s">
        <v>66</v>
      </c>
      <c r="G49" s="44">
        <v>29</v>
      </c>
      <c r="H49" s="44"/>
      <c r="I49" s="44"/>
      <c r="J49" s="44" t="s">
        <v>31</v>
      </c>
      <c r="K49" s="44" t="s">
        <v>56</v>
      </c>
      <c r="L49" s="44" t="s">
        <v>33</v>
      </c>
      <c r="M49" s="44" t="s">
        <v>34</v>
      </c>
      <c r="N49" s="44">
        <v>13</v>
      </c>
      <c r="O49" s="44"/>
      <c r="P49" s="44"/>
      <c r="Q49" s="44"/>
      <c r="R49" s="44" t="s">
        <v>155</v>
      </c>
      <c r="S49" s="44" t="s">
        <v>321</v>
      </c>
      <c r="T49" s="44"/>
      <c r="U49" s="44" t="s">
        <v>322</v>
      </c>
      <c r="V49" s="44" t="s">
        <v>800</v>
      </c>
      <c r="W49" s="44"/>
      <c r="X49" s="44"/>
      <c r="Y49" s="44"/>
      <c r="Z49" s="44"/>
    </row>
    <row r="50" spans="1:26" s="42" customFormat="1" ht="14.1" customHeight="1" x14ac:dyDescent="0.25">
      <c r="A50" s="44" t="s">
        <v>252</v>
      </c>
      <c r="B50" s="44" t="s">
        <v>68</v>
      </c>
      <c r="C50" s="44" t="s">
        <v>319</v>
      </c>
      <c r="D50" s="65" t="s">
        <v>320</v>
      </c>
      <c r="E50" s="44" t="s">
        <v>28</v>
      </c>
      <c r="F50" s="44" t="s">
        <v>66</v>
      </c>
      <c r="G50" s="44">
        <v>29</v>
      </c>
      <c r="H50" s="44"/>
      <c r="I50" s="44"/>
      <c r="J50" s="44" t="s">
        <v>108</v>
      </c>
      <c r="K50" s="44" t="s">
        <v>323</v>
      </c>
      <c r="L50" s="44" t="s">
        <v>288</v>
      </c>
      <c r="M50" s="44" t="s">
        <v>118</v>
      </c>
      <c r="N50" s="44" t="s">
        <v>324</v>
      </c>
      <c r="O50" s="44"/>
      <c r="P50" s="44"/>
      <c r="Q50" s="44"/>
      <c r="R50" s="44" t="s">
        <v>155</v>
      </c>
      <c r="S50" s="44" t="s">
        <v>321</v>
      </c>
      <c r="T50" s="44"/>
      <c r="U50" s="44" t="s">
        <v>322</v>
      </c>
      <c r="V50" s="44" t="s">
        <v>800</v>
      </c>
      <c r="W50" s="44"/>
      <c r="X50" s="44"/>
      <c r="Y50" s="44"/>
      <c r="Z50" s="44"/>
    </row>
    <row r="51" spans="1:26" s="44" customFormat="1" ht="14.1" customHeight="1" x14ac:dyDescent="0.25">
      <c r="A51" s="44" t="s">
        <v>252</v>
      </c>
      <c r="B51" s="44" t="s">
        <v>68</v>
      </c>
      <c r="C51" s="44" t="s">
        <v>319</v>
      </c>
      <c r="D51" s="65" t="s">
        <v>320</v>
      </c>
      <c r="E51" s="44" t="s">
        <v>325</v>
      </c>
      <c r="F51" s="44" t="s">
        <v>29</v>
      </c>
      <c r="G51" s="44" t="s">
        <v>326</v>
      </c>
      <c r="J51" s="44" t="s">
        <v>31</v>
      </c>
      <c r="K51" s="44" t="s">
        <v>56</v>
      </c>
      <c r="L51" s="44" t="s">
        <v>33</v>
      </c>
      <c r="M51" s="44" t="s">
        <v>34</v>
      </c>
      <c r="N51" s="44" t="s">
        <v>327</v>
      </c>
      <c r="R51" s="44" t="s">
        <v>155</v>
      </c>
      <c r="S51" s="44" t="s">
        <v>328</v>
      </c>
      <c r="T51" s="44" t="s">
        <v>329</v>
      </c>
      <c r="U51" s="44" t="s">
        <v>330</v>
      </c>
      <c r="V51" s="44" t="s">
        <v>801</v>
      </c>
    </row>
    <row r="52" spans="1:26" s="44" customFormat="1" ht="14.1" customHeight="1" x14ac:dyDescent="0.25">
      <c r="A52" s="44" t="s">
        <v>252</v>
      </c>
      <c r="B52" s="44" t="s">
        <v>25</v>
      </c>
      <c r="C52" s="44" t="s">
        <v>40</v>
      </c>
      <c r="D52" s="65" t="s">
        <v>50</v>
      </c>
      <c r="E52" s="44" t="s">
        <v>42</v>
      </c>
      <c r="F52" s="44" t="s">
        <v>29</v>
      </c>
      <c r="G52" s="44">
        <v>20</v>
      </c>
      <c r="J52" s="44" t="s">
        <v>31</v>
      </c>
      <c r="K52" s="44" t="s">
        <v>44</v>
      </c>
      <c r="L52" s="44" t="s">
        <v>52</v>
      </c>
      <c r="M52" s="44" t="s">
        <v>142</v>
      </c>
      <c r="N52" s="44">
        <v>6</v>
      </c>
      <c r="O52" s="72">
        <f>N52/2.65</f>
        <v>2.2641509433962264</v>
      </c>
      <c r="R52" s="44" t="s">
        <v>155</v>
      </c>
      <c r="S52" s="44" t="s">
        <v>331</v>
      </c>
      <c r="U52" s="44" t="s">
        <v>185</v>
      </c>
      <c r="V52" s="44" t="s">
        <v>777</v>
      </c>
    </row>
    <row r="53" spans="1:26" s="44" customFormat="1" ht="14.1" customHeight="1" x14ac:dyDescent="0.25">
      <c r="A53" s="44" t="s">
        <v>252</v>
      </c>
      <c r="B53" s="44" t="s">
        <v>25</v>
      </c>
      <c r="C53" s="44" t="s">
        <v>40</v>
      </c>
      <c r="D53" s="65" t="s">
        <v>50</v>
      </c>
      <c r="E53" s="44" t="s">
        <v>42</v>
      </c>
      <c r="F53" s="44" t="s">
        <v>29</v>
      </c>
      <c r="G53" s="44" t="s">
        <v>150</v>
      </c>
      <c r="J53" s="44" t="s">
        <v>31</v>
      </c>
      <c r="K53" s="44" t="s">
        <v>32</v>
      </c>
      <c r="L53" s="44" t="s">
        <v>52</v>
      </c>
      <c r="M53" s="44" t="s">
        <v>332</v>
      </c>
      <c r="N53" s="44">
        <v>24.88</v>
      </c>
      <c r="R53" s="44" t="s">
        <v>155</v>
      </c>
      <c r="S53" s="44" t="s">
        <v>333</v>
      </c>
      <c r="U53" s="44" t="s">
        <v>334</v>
      </c>
      <c r="V53" s="44" t="s">
        <v>802</v>
      </c>
    </row>
    <row r="54" spans="1:26" s="44" customFormat="1" ht="14.1" customHeight="1" x14ac:dyDescent="0.25">
      <c r="A54" s="44" t="s">
        <v>252</v>
      </c>
      <c r="B54" s="44" t="s">
        <v>25</v>
      </c>
      <c r="C54" s="44" t="s">
        <v>40</v>
      </c>
      <c r="D54" s="65" t="s">
        <v>50</v>
      </c>
      <c r="E54" s="44" t="s">
        <v>42</v>
      </c>
      <c r="F54" s="44" t="s">
        <v>335</v>
      </c>
      <c r="G54" s="44">
        <v>20</v>
      </c>
      <c r="H54" s="44" t="s">
        <v>336</v>
      </c>
      <c r="I54" s="44">
        <v>26</v>
      </c>
      <c r="J54" s="44" t="s">
        <v>31</v>
      </c>
      <c r="K54" s="44" t="s">
        <v>44</v>
      </c>
      <c r="L54" s="44" t="s">
        <v>52</v>
      </c>
      <c r="M54" s="44" t="s">
        <v>142</v>
      </c>
      <c r="N54" s="44">
        <v>19.600000000000001</v>
      </c>
      <c r="R54" s="44" t="s">
        <v>155</v>
      </c>
      <c r="S54" s="44" t="s">
        <v>337</v>
      </c>
      <c r="U54" s="44" t="s">
        <v>338</v>
      </c>
      <c r="V54" s="44" t="s">
        <v>708</v>
      </c>
    </row>
    <row r="55" spans="1:26" s="73" customFormat="1" ht="14.1" customHeight="1" x14ac:dyDescent="0.25">
      <c r="A55" s="44" t="s">
        <v>252</v>
      </c>
      <c r="B55" s="44" t="s">
        <v>25</v>
      </c>
      <c r="C55" s="44" t="s">
        <v>40</v>
      </c>
      <c r="D55" s="65" t="s">
        <v>50</v>
      </c>
      <c r="E55" s="44" t="s">
        <v>42</v>
      </c>
      <c r="F55" s="44" t="s">
        <v>29</v>
      </c>
      <c r="G55" s="44" t="s">
        <v>150</v>
      </c>
      <c r="H55" s="44"/>
      <c r="I55" s="44" t="s">
        <v>188</v>
      </c>
      <c r="J55" s="44" t="s">
        <v>31</v>
      </c>
      <c r="K55" s="44" t="s">
        <v>44</v>
      </c>
      <c r="L55" s="44" t="s">
        <v>52</v>
      </c>
      <c r="M55" s="44" t="s">
        <v>332</v>
      </c>
      <c r="N55" s="44">
        <v>14.94</v>
      </c>
      <c r="O55" s="44"/>
      <c r="P55" s="44"/>
      <c r="Q55" s="44"/>
      <c r="R55" s="44" t="s">
        <v>155</v>
      </c>
      <c r="S55" s="44" t="s">
        <v>339</v>
      </c>
      <c r="T55" s="44"/>
      <c r="U55" s="44" t="s">
        <v>189</v>
      </c>
      <c r="V55" s="44" t="s">
        <v>779</v>
      </c>
      <c r="W55" s="44"/>
      <c r="X55" s="44"/>
      <c r="Y55" s="44"/>
      <c r="Z55" s="44"/>
    </row>
    <row r="56" spans="1:26" s="56" customFormat="1" ht="14.1" customHeight="1" x14ac:dyDescent="0.25">
      <c r="A56" s="44" t="s">
        <v>252</v>
      </c>
      <c r="B56" s="44" t="s">
        <v>25</v>
      </c>
      <c r="C56" s="44" t="s">
        <v>40</v>
      </c>
      <c r="D56" s="65" t="s">
        <v>50</v>
      </c>
      <c r="E56" s="44" t="s">
        <v>42</v>
      </c>
      <c r="F56" s="44" t="s">
        <v>29</v>
      </c>
      <c r="G56" s="44">
        <v>22</v>
      </c>
      <c r="H56" s="44">
        <v>8</v>
      </c>
      <c r="I56" s="44" t="s">
        <v>340</v>
      </c>
      <c r="J56" s="44" t="s">
        <v>31</v>
      </c>
      <c r="K56" s="44" t="s">
        <v>32</v>
      </c>
      <c r="L56" s="44" t="s">
        <v>129</v>
      </c>
      <c r="M56" s="44" t="s">
        <v>34</v>
      </c>
      <c r="N56" s="44">
        <v>310</v>
      </c>
      <c r="O56" s="44"/>
      <c r="P56" s="44"/>
      <c r="Q56" s="44"/>
      <c r="R56" s="44" t="s">
        <v>155</v>
      </c>
      <c r="S56" s="44" t="s">
        <v>190</v>
      </c>
      <c r="T56" s="44"/>
      <c r="U56" s="44" t="s">
        <v>191</v>
      </c>
      <c r="V56" s="44" t="s">
        <v>803</v>
      </c>
      <c r="W56" s="44"/>
      <c r="X56" s="44"/>
      <c r="Y56" s="44"/>
      <c r="Z56" s="44"/>
    </row>
    <row r="57" spans="1:26" s="44" customFormat="1" ht="14.1" customHeight="1" x14ac:dyDescent="0.25">
      <c r="A57" s="44" t="s">
        <v>252</v>
      </c>
      <c r="B57" s="44" t="s">
        <v>25</v>
      </c>
      <c r="C57" s="44" t="s">
        <v>40</v>
      </c>
      <c r="D57" s="65" t="s">
        <v>50</v>
      </c>
      <c r="E57" s="44" t="s">
        <v>42</v>
      </c>
      <c r="F57" s="44" t="s">
        <v>29</v>
      </c>
      <c r="G57" s="44">
        <v>22</v>
      </c>
      <c r="H57" s="44">
        <v>8</v>
      </c>
      <c r="I57" s="44" t="s">
        <v>341</v>
      </c>
      <c r="J57" s="44" t="s">
        <v>31</v>
      </c>
      <c r="K57" s="44" t="s">
        <v>44</v>
      </c>
      <c r="L57" s="44" t="s">
        <v>129</v>
      </c>
      <c r="M57" s="44" t="s">
        <v>34</v>
      </c>
      <c r="N57" s="44">
        <v>310</v>
      </c>
      <c r="R57" s="44" t="s">
        <v>155</v>
      </c>
      <c r="S57" s="44" t="s">
        <v>342</v>
      </c>
      <c r="U57" s="44" t="s">
        <v>191</v>
      </c>
      <c r="V57" s="44" t="s">
        <v>803</v>
      </c>
    </row>
    <row r="58" spans="1:26" s="44" customFormat="1" ht="14.1" customHeight="1" x14ac:dyDescent="0.25">
      <c r="A58" s="44" t="s">
        <v>252</v>
      </c>
      <c r="B58" s="44" t="s">
        <v>68</v>
      </c>
      <c r="C58" s="44" t="s">
        <v>225</v>
      </c>
      <c r="D58" s="65" t="s">
        <v>226</v>
      </c>
      <c r="E58" s="44" t="s">
        <v>42</v>
      </c>
      <c r="F58" s="44" t="s">
        <v>43</v>
      </c>
      <c r="G58" s="44">
        <v>20</v>
      </c>
      <c r="H58" s="44">
        <v>7.2</v>
      </c>
      <c r="I58" s="44">
        <v>40</v>
      </c>
      <c r="J58" s="44" t="s">
        <v>31</v>
      </c>
      <c r="K58" s="44" t="s">
        <v>56</v>
      </c>
      <c r="L58" s="44" t="s">
        <v>33</v>
      </c>
      <c r="M58" s="44" t="s">
        <v>34</v>
      </c>
      <c r="N58" s="44">
        <v>120</v>
      </c>
      <c r="P58" s="55"/>
      <c r="Q58" s="55"/>
      <c r="R58" s="44" t="s">
        <v>155</v>
      </c>
      <c r="S58" s="57" t="s">
        <v>343</v>
      </c>
      <c r="U58" s="44" t="s">
        <v>344</v>
      </c>
      <c r="V58" s="44" t="s">
        <v>751</v>
      </c>
    </row>
    <row r="59" spans="1:26" s="44" customFormat="1" ht="14.1" customHeight="1" x14ac:dyDescent="0.25">
      <c r="A59" s="44" t="s">
        <v>252</v>
      </c>
      <c r="B59" s="44" t="s">
        <v>25</v>
      </c>
      <c r="C59" s="44" t="s">
        <v>229</v>
      </c>
      <c r="D59" s="65" t="s">
        <v>230</v>
      </c>
      <c r="E59" s="44" t="s">
        <v>28</v>
      </c>
      <c r="F59" s="44" t="s">
        <v>29</v>
      </c>
      <c r="G59" s="44" t="s">
        <v>67</v>
      </c>
      <c r="H59" s="44" t="s">
        <v>231</v>
      </c>
      <c r="J59" s="44" t="s">
        <v>31</v>
      </c>
      <c r="K59" s="44" t="s">
        <v>44</v>
      </c>
      <c r="L59" s="44" t="s">
        <v>33</v>
      </c>
      <c r="M59" s="44" t="s">
        <v>34</v>
      </c>
      <c r="N59" s="44">
        <v>15.5</v>
      </c>
      <c r="R59" s="44" t="s">
        <v>155</v>
      </c>
      <c r="S59" s="44" t="s">
        <v>232</v>
      </c>
      <c r="U59" s="44" t="s">
        <v>233</v>
      </c>
      <c r="V59" s="44" t="s">
        <v>753</v>
      </c>
    </row>
    <row r="60" spans="1:26" s="44" customFormat="1" ht="14.1" customHeight="1" x14ac:dyDescent="0.25">
      <c r="A60" s="44" t="s">
        <v>252</v>
      </c>
      <c r="B60" s="44" t="s">
        <v>25</v>
      </c>
      <c r="C60" s="44" t="s">
        <v>229</v>
      </c>
      <c r="D60" s="65" t="s">
        <v>230</v>
      </c>
      <c r="E60" s="44" t="s">
        <v>28</v>
      </c>
      <c r="F60" s="44" t="s">
        <v>29</v>
      </c>
      <c r="G60" s="44" t="s">
        <v>67</v>
      </c>
      <c r="H60" s="44" t="s">
        <v>231</v>
      </c>
      <c r="J60" s="44" t="s">
        <v>31</v>
      </c>
      <c r="K60" s="44" t="s">
        <v>56</v>
      </c>
      <c r="L60" s="44" t="s">
        <v>33</v>
      </c>
      <c r="M60" s="44" t="s">
        <v>34</v>
      </c>
      <c r="N60" s="44">
        <v>9.5</v>
      </c>
      <c r="R60" s="44" t="s">
        <v>155</v>
      </c>
      <c r="S60" s="44" t="s">
        <v>232</v>
      </c>
      <c r="U60" s="44" t="s">
        <v>233</v>
      </c>
      <c r="V60" s="44" t="s">
        <v>752</v>
      </c>
    </row>
    <row r="61" spans="1:26" s="44" customFormat="1" ht="14.1" customHeight="1" x14ac:dyDescent="0.25">
      <c r="A61" s="44" t="s">
        <v>252</v>
      </c>
      <c r="B61" s="44" t="s">
        <v>68</v>
      </c>
      <c r="C61" s="44" t="s">
        <v>71</v>
      </c>
      <c r="D61" s="65" t="s">
        <v>72</v>
      </c>
      <c r="E61" s="44" t="s">
        <v>42</v>
      </c>
      <c r="F61" s="44" t="s">
        <v>66</v>
      </c>
      <c r="G61" s="44">
        <v>25.5</v>
      </c>
      <c r="H61" s="44">
        <v>7.6</v>
      </c>
      <c r="I61" s="44">
        <v>46.7</v>
      </c>
      <c r="J61" s="44" t="s">
        <v>31</v>
      </c>
      <c r="K61" s="44" t="s">
        <v>56</v>
      </c>
      <c r="L61" s="44" t="s">
        <v>33</v>
      </c>
      <c r="M61" s="44" t="s">
        <v>34</v>
      </c>
      <c r="N61" s="44">
        <v>31.7</v>
      </c>
      <c r="R61" s="44" t="s">
        <v>155</v>
      </c>
      <c r="S61" s="44" t="s">
        <v>234</v>
      </c>
      <c r="U61" s="44" t="s">
        <v>235</v>
      </c>
      <c r="V61" s="44" t="s">
        <v>709</v>
      </c>
    </row>
    <row r="62" spans="1:26" s="44" customFormat="1" ht="14.1" customHeight="1" x14ac:dyDescent="0.25">
      <c r="A62" s="44" t="s">
        <v>252</v>
      </c>
      <c r="B62" s="44" t="s">
        <v>68</v>
      </c>
      <c r="C62" s="44" t="s">
        <v>71</v>
      </c>
      <c r="D62" s="65" t="s">
        <v>72</v>
      </c>
      <c r="E62" s="44" t="s">
        <v>42</v>
      </c>
      <c r="F62" s="44" t="s">
        <v>29</v>
      </c>
      <c r="G62" s="44">
        <v>22</v>
      </c>
      <c r="H62" s="44" t="s">
        <v>345</v>
      </c>
      <c r="I62" s="44" t="s">
        <v>346</v>
      </c>
      <c r="J62" s="44" t="s">
        <v>31</v>
      </c>
      <c r="K62" s="44" t="s">
        <v>56</v>
      </c>
      <c r="L62" s="44" t="s">
        <v>33</v>
      </c>
      <c r="M62" s="44" t="s">
        <v>34</v>
      </c>
      <c r="N62" s="44">
        <v>56.4</v>
      </c>
      <c r="R62" s="44" t="s">
        <v>155</v>
      </c>
      <c r="S62" s="44" t="s">
        <v>347</v>
      </c>
      <c r="T62" s="58"/>
      <c r="U62" s="58" t="s">
        <v>348</v>
      </c>
      <c r="V62" s="44" t="s">
        <v>804</v>
      </c>
    </row>
    <row r="63" spans="1:26" s="44" customFormat="1" ht="14.1" customHeight="1" x14ac:dyDescent="0.25">
      <c r="A63" s="44" t="s">
        <v>252</v>
      </c>
      <c r="B63" s="44" t="s">
        <v>68</v>
      </c>
      <c r="C63" s="44" t="s">
        <v>71</v>
      </c>
      <c r="D63" s="65" t="s">
        <v>72</v>
      </c>
      <c r="E63" s="44" t="s">
        <v>42</v>
      </c>
      <c r="F63" s="44" t="s">
        <v>29</v>
      </c>
      <c r="G63" s="44">
        <v>22</v>
      </c>
      <c r="H63" s="44" t="s">
        <v>345</v>
      </c>
      <c r="I63" s="44" t="s">
        <v>346</v>
      </c>
      <c r="J63" s="44" t="s">
        <v>31</v>
      </c>
      <c r="K63" s="44" t="s">
        <v>56</v>
      </c>
      <c r="L63" s="44" t="s">
        <v>33</v>
      </c>
      <c r="M63" s="44" t="s">
        <v>34</v>
      </c>
      <c r="N63" s="44">
        <v>77.400000000000006</v>
      </c>
      <c r="R63" s="44" t="s">
        <v>155</v>
      </c>
      <c r="S63" s="44" t="s">
        <v>347</v>
      </c>
      <c r="T63" s="58"/>
      <c r="U63" s="58" t="s">
        <v>348</v>
      </c>
      <c r="V63" s="44" t="s">
        <v>804</v>
      </c>
    </row>
    <row r="64" spans="1:26" s="44" customFormat="1" ht="14.1" customHeight="1" x14ac:dyDescent="0.25">
      <c r="A64" s="44" t="s">
        <v>252</v>
      </c>
      <c r="B64" s="44" t="s">
        <v>68</v>
      </c>
      <c r="C64" s="44" t="s">
        <v>71</v>
      </c>
      <c r="D64" s="65" t="s">
        <v>72</v>
      </c>
      <c r="E64" s="44" t="s">
        <v>42</v>
      </c>
      <c r="F64" s="44" t="s">
        <v>29</v>
      </c>
      <c r="G64" s="44">
        <v>22</v>
      </c>
      <c r="H64" s="44" t="s">
        <v>345</v>
      </c>
      <c r="I64" s="44" t="s">
        <v>346</v>
      </c>
      <c r="J64" s="44" t="s">
        <v>31</v>
      </c>
      <c r="K64" s="44" t="s">
        <v>56</v>
      </c>
      <c r="L64" s="44" t="s">
        <v>33</v>
      </c>
      <c r="M64" s="44" t="s">
        <v>34</v>
      </c>
      <c r="N64" s="44">
        <v>54</v>
      </c>
      <c r="R64" s="44" t="s">
        <v>155</v>
      </c>
      <c r="S64" s="44" t="s">
        <v>347</v>
      </c>
      <c r="T64" s="58"/>
      <c r="U64" s="58" t="s">
        <v>348</v>
      </c>
      <c r="V64" s="44" t="s">
        <v>804</v>
      </c>
    </row>
    <row r="65" spans="1:26" s="44" customFormat="1" ht="14.1" customHeight="1" x14ac:dyDescent="0.25">
      <c r="A65" s="44" t="s">
        <v>252</v>
      </c>
      <c r="B65" s="44" t="s">
        <v>68</v>
      </c>
      <c r="C65" s="44" t="s">
        <v>71</v>
      </c>
      <c r="D65" s="65" t="s">
        <v>72</v>
      </c>
      <c r="E65" s="44" t="s">
        <v>42</v>
      </c>
      <c r="F65" s="44" t="s">
        <v>335</v>
      </c>
      <c r="G65" s="44">
        <v>20</v>
      </c>
      <c r="H65" s="44" t="s">
        <v>336</v>
      </c>
      <c r="I65" s="44">
        <v>26</v>
      </c>
      <c r="J65" s="44" t="s">
        <v>31</v>
      </c>
      <c r="K65" s="44" t="s">
        <v>56</v>
      </c>
      <c r="L65" s="44" t="s">
        <v>33</v>
      </c>
      <c r="M65" s="44" t="s">
        <v>34</v>
      </c>
      <c r="N65" s="44">
        <v>12.6</v>
      </c>
      <c r="R65" s="44" t="s">
        <v>155</v>
      </c>
      <c r="S65" s="44" t="s">
        <v>337</v>
      </c>
      <c r="T65" s="58"/>
      <c r="U65" s="58" t="s">
        <v>338</v>
      </c>
      <c r="V65" s="44" t="s">
        <v>710</v>
      </c>
    </row>
    <row r="66" spans="1:26" s="44" customFormat="1" ht="14.1" customHeight="1" x14ac:dyDescent="0.25">
      <c r="A66" s="44" t="s">
        <v>252</v>
      </c>
      <c r="B66" s="44" t="s">
        <v>68</v>
      </c>
      <c r="C66" s="44" t="s">
        <v>83</v>
      </c>
      <c r="D66" s="65" t="s">
        <v>84</v>
      </c>
      <c r="E66" s="44" t="s">
        <v>42</v>
      </c>
      <c r="F66" s="44" t="s">
        <v>43</v>
      </c>
      <c r="G66" s="44" t="s">
        <v>150</v>
      </c>
      <c r="J66" s="44" t="s">
        <v>108</v>
      </c>
      <c r="K66" s="44" t="s">
        <v>237</v>
      </c>
      <c r="L66" s="44" t="s">
        <v>33</v>
      </c>
      <c r="M66" s="44" t="s">
        <v>34</v>
      </c>
      <c r="N66" s="44">
        <v>68.3</v>
      </c>
      <c r="R66" s="44" t="s">
        <v>155</v>
      </c>
      <c r="S66" s="44" t="s">
        <v>349</v>
      </c>
      <c r="U66" s="44" t="s">
        <v>239</v>
      </c>
      <c r="V66" s="44" t="s">
        <v>805</v>
      </c>
    </row>
    <row r="67" spans="1:26" s="44" customFormat="1" ht="14.1" customHeight="1" x14ac:dyDescent="0.25">
      <c r="A67" s="44" t="s">
        <v>252</v>
      </c>
      <c r="B67" s="44" t="s">
        <v>350</v>
      </c>
      <c r="C67" s="44" t="s">
        <v>351</v>
      </c>
      <c r="D67" s="65" t="s">
        <v>352</v>
      </c>
      <c r="E67" s="44" t="s">
        <v>42</v>
      </c>
      <c r="F67" s="44" t="s">
        <v>29</v>
      </c>
      <c r="G67" s="44" t="s">
        <v>353</v>
      </c>
      <c r="H67" s="44">
        <v>7.35</v>
      </c>
      <c r="J67" s="44" t="s">
        <v>31</v>
      </c>
      <c r="K67" s="44" t="s">
        <v>44</v>
      </c>
      <c r="L67" s="44" t="s">
        <v>96</v>
      </c>
      <c r="M67" s="44" t="s">
        <v>354</v>
      </c>
      <c r="N67" s="44">
        <v>289</v>
      </c>
      <c r="R67" s="44" t="s">
        <v>155</v>
      </c>
      <c r="S67" s="44" t="s">
        <v>355</v>
      </c>
      <c r="U67" s="44" t="s">
        <v>356</v>
      </c>
      <c r="V67" s="44" t="s">
        <v>806</v>
      </c>
    </row>
    <row r="68" spans="1:26" s="44" customFormat="1" ht="14.1" customHeight="1" x14ac:dyDescent="0.25">
      <c r="A68" s="44" t="s">
        <v>252</v>
      </c>
      <c r="B68" s="44" t="s">
        <v>105</v>
      </c>
      <c r="D68" s="65" t="s">
        <v>357</v>
      </c>
      <c r="E68" s="44" t="s">
        <v>42</v>
      </c>
      <c r="F68" s="44" t="s">
        <v>43</v>
      </c>
      <c r="G68" s="44" t="s">
        <v>94</v>
      </c>
      <c r="H68" s="44" t="s">
        <v>358</v>
      </c>
      <c r="J68" s="44" t="s">
        <v>31</v>
      </c>
      <c r="K68" s="44" t="s">
        <v>56</v>
      </c>
      <c r="L68" s="44" t="s">
        <v>33</v>
      </c>
      <c r="M68" s="44" t="s">
        <v>34</v>
      </c>
      <c r="P68" s="55"/>
      <c r="Q68" s="55"/>
      <c r="R68" s="44" t="s">
        <v>155</v>
      </c>
      <c r="S68" s="44" t="s">
        <v>359</v>
      </c>
      <c r="U68" s="44" t="s">
        <v>360</v>
      </c>
      <c r="V68" s="44" t="s">
        <v>807</v>
      </c>
    </row>
    <row r="69" spans="1:26" s="44" customFormat="1" ht="14.1" customHeight="1" x14ac:dyDescent="0.25">
      <c r="A69" s="44" t="s">
        <v>252</v>
      </c>
      <c r="B69" s="59" t="s">
        <v>105</v>
      </c>
      <c r="C69" s="59" t="s">
        <v>361</v>
      </c>
      <c r="D69" s="126" t="s">
        <v>357</v>
      </c>
      <c r="E69" s="59" t="s">
        <v>42</v>
      </c>
      <c r="F69" s="59" t="s">
        <v>43</v>
      </c>
      <c r="G69" s="59" t="s">
        <v>94</v>
      </c>
      <c r="H69" s="59" t="s">
        <v>358</v>
      </c>
      <c r="I69" s="59"/>
      <c r="J69" s="59" t="s">
        <v>31</v>
      </c>
      <c r="K69" s="59" t="s">
        <v>56</v>
      </c>
      <c r="L69" s="59" t="s">
        <v>33</v>
      </c>
      <c r="M69" s="59" t="s">
        <v>34</v>
      </c>
      <c r="N69" s="59">
        <v>186</v>
      </c>
      <c r="O69" s="59"/>
      <c r="P69" s="59"/>
      <c r="Q69" s="59"/>
      <c r="R69" s="59" t="s">
        <v>155</v>
      </c>
      <c r="S69" s="44" t="s">
        <v>359</v>
      </c>
      <c r="T69" s="59"/>
      <c r="U69" s="59" t="s">
        <v>360</v>
      </c>
      <c r="V69" s="60" t="s">
        <v>808</v>
      </c>
      <c r="W69" s="59"/>
      <c r="X69" s="59"/>
      <c r="Y69" s="59"/>
      <c r="Z69" s="59"/>
    </row>
  </sheetData>
  <autoFilter ref="A2:Z69" xr:uid="{00000000-0009-0000-0000-000001000000}">
    <sortState xmlns:xlrd2="http://schemas.microsoft.com/office/spreadsheetml/2017/richdata2" ref="A3:Z67">
      <sortCondition sortBy="cellColor" ref="A3:A67" dxfId="5"/>
      <sortCondition descending="1" sortBy="cellColor" ref="G3:G67" dxfId="4"/>
      <sortCondition ref="D3:D67"/>
    </sortState>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Z45"/>
  <sheetViews>
    <sheetView topLeftCell="K1" zoomScale="80" zoomScaleNormal="80" workbookViewId="0">
      <pane ySplit="2" topLeftCell="A3" activePane="bottomLeft" state="frozen"/>
      <selection activeCell="G1" sqref="G1"/>
      <selection pane="bottomLeft" activeCell="V45" sqref="V45"/>
    </sheetView>
  </sheetViews>
  <sheetFormatPr defaultColWidth="8.85546875" defaultRowHeight="15" x14ac:dyDescent="0.25"/>
  <cols>
    <col min="1" max="1" width="13" style="1" customWidth="1"/>
    <col min="2" max="2" width="19.5703125" style="1" customWidth="1"/>
    <col min="3" max="3" width="19.140625" style="1" customWidth="1"/>
    <col min="4" max="4" width="24.85546875" style="1" customWidth="1"/>
    <col min="5" max="5" width="11.42578125" style="1" customWidth="1"/>
    <col min="6" max="6" width="13.140625" style="1" customWidth="1"/>
    <col min="7" max="9" width="8.85546875" style="1"/>
    <col min="10" max="10" width="12.5703125" style="1" customWidth="1"/>
    <col min="11" max="11" width="9.85546875" style="1" customWidth="1"/>
    <col min="12" max="12" width="11.42578125" style="1" customWidth="1"/>
    <col min="13" max="13" width="10.85546875" style="1" customWidth="1"/>
    <col min="14" max="17" width="10.42578125" style="1" customWidth="1"/>
    <col min="18" max="18" width="12" style="1" customWidth="1"/>
    <col min="19" max="19" width="34.85546875" style="1" customWidth="1"/>
    <col min="20" max="20" width="23.140625" style="1" bestFit="1" customWidth="1"/>
    <col min="21" max="21" width="23.140625" style="1" customWidth="1"/>
    <col min="22" max="22" width="72.85546875" style="1" customWidth="1"/>
    <col min="23" max="16384" width="8.85546875" style="1"/>
  </cols>
  <sheetData>
    <row r="1" spans="1:26" x14ac:dyDescent="0.25">
      <c r="A1" s="3" t="s">
        <v>0</v>
      </c>
      <c r="B1" s="8" t="s">
        <v>1</v>
      </c>
      <c r="C1" s="34" t="s">
        <v>738</v>
      </c>
      <c r="O1" s="1" t="s">
        <v>2</v>
      </c>
    </row>
    <row r="2" spans="1:26" s="17" customFormat="1" ht="69.95" customHeight="1" x14ac:dyDescent="0.25">
      <c r="A2" s="14" t="s">
        <v>3</v>
      </c>
      <c r="B2" s="14" t="s">
        <v>4</v>
      </c>
      <c r="C2" s="14" t="s">
        <v>5</v>
      </c>
      <c r="D2" s="14" t="s">
        <v>6</v>
      </c>
      <c r="E2" s="14" t="s">
        <v>7</v>
      </c>
      <c r="F2" s="14" t="s">
        <v>8</v>
      </c>
      <c r="G2" s="14" t="s">
        <v>9</v>
      </c>
      <c r="H2" s="14" t="s">
        <v>10</v>
      </c>
      <c r="I2" s="14" t="s">
        <v>11</v>
      </c>
      <c r="J2" s="14" t="s">
        <v>362</v>
      </c>
      <c r="K2" s="14" t="s">
        <v>13</v>
      </c>
      <c r="L2" s="14" t="s">
        <v>14</v>
      </c>
      <c r="M2" s="14" t="s">
        <v>250</v>
      </c>
      <c r="N2" s="15" t="s">
        <v>16</v>
      </c>
      <c r="O2" s="15" t="s">
        <v>363</v>
      </c>
      <c r="P2" s="14" t="s">
        <v>739</v>
      </c>
      <c r="Q2" s="14" t="s">
        <v>18</v>
      </c>
      <c r="R2" s="14" t="s">
        <v>364</v>
      </c>
      <c r="S2" s="14" t="s">
        <v>20</v>
      </c>
      <c r="T2" s="14" t="s">
        <v>21</v>
      </c>
      <c r="U2" s="14" t="s">
        <v>22</v>
      </c>
      <c r="V2" s="40" t="s">
        <v>23</v>
      </c>
      <c r="W2" s="14"/>
      <c r="X2" s="14"/>
      <c r="Y2" s="14"/>
      <c r="Z2" s="16"/>
    </row>
    <row r="3" spans="1:26" s="3" customFormat="1" ht="14.1" customHeight="1" x14ac:dyDescent="0.25">
      <c r="A3" s="3" t="s">
        <v>365</v>
      </c>
      <c r="B3" s="3" t="s">
        <v>25</v>
      </c>
      <c r="C3" s="3" t="s">
        <v>26</v>
      </c>
      <c r="D3" s="131" t="s">
        <v>27</v>
      </c>
      <c r="E3" s="3" t="s">
        <v>28</v>
      </c>
      <c r="F3" s="3" t="s">
        <v>29</v>
      </c>
      <c r="G3" s="3" t="s">
        <v>30</v>
      </c>
      <c r="J3" s="3" t="s">
        <v>31</v>
      </c>
      <c r="K3" s="3" t="s">
        <v>32</v>
      </c>
      <c r="L3" s="3" t="s">
        <v>33</v>
      </c>
      <c r="M3" s="3" t="s">
        <v>34</v>
      </c>
      <c r="N3" s="18">
        <v>15.39</v>
      </c>
      <c r="O3" s="143">
        <f>N3/2.5</f>
        <v>6.1560000000000006</v>
      </c>
      <c r="P3" s="3" t="s">
        <v>35</v>
      </c>
      <c r="Q3" s="3" t="s">
        <v>35</v>
      </c>
      <c r="R3" s="3" t="s">
        <v>36</v>
      </c>
      <c r="S3" s="41" t="s">
        <v>366</v>
      </c>
      <c r="T3" s="3" t="s">
        <v>367</v>
      </c>
      <c r="U3" s="3" t="s">
        <v>39</v>
      </c>
      <c r="V3" s="3" t="s">
        <v>786</v>
      </c>
    </row>
    <row r="4" spans="1:26" s="3" customFormat="1" ht="14.1" customHeight="1" x14ac:dyDescent="0.25">
      <c r="A4" s="3" t="s">
        <v>365</v>
      </c>
      <c r="B4" s="3" t="s">
        <v>25</v>
      </c>
      <c r="C4" s="3" t="s">
        <v>40</v>
      </c>
      <c r="D4" s="131" t="s">
        <v>41</v>
      </c>
      <c r="E4" s="3" t="s">
        <v>42</v>
      </c>
      <c r="F4" s="3" t="s">
        <v>43</v>
      </c>
      <c r="H4" s="3">
        <v>7.6</v>
      </c>
      <c r="I4" s="3">
        <v>68.3</v>
      </c>
      <c r="J4" s="3" t="s">
        <v>31</v>
      </c>
      <c r="K4" s="3" t="s">
        <v>44</v>
      </c>
      <c r="L4" s="3" t="s">
        <v>33</v>
      </c>
      <c r="M4" s="3" t="s">
        <v>34</v>
      </c>
      <c r="N4" s="3">
        <v>3.18</v>
      </c>
      <c r="O4" s="143">
        <f>N4/2.5</f>
        <v>1.272</v>
      </c>
      <c r="P4" s="3" t="s">
        <v>35</v>
      </c>
      <c r="Q4" s="3" t="s">
        <v>35</v>
      </c>
      <c r="R4" s="3" t="s">
        <v>36</v>
      </c>
      <c r="S4" s="3" t="s">
        <v>368</v>
      </c>
      <c r="U4" s="3" t="s">
        <v>46</v>
      </c>
      <c r="V4" s="3" t="s">
        <v>765</v>
      </c>
    </row>
    <row r="5" spans="1:26" s="3" customFormat="1" ht="14.1" customHeight="1" x14ac:dyDescent="0.25">
      <c r="A5" s="3" t="s">
        <v>365</v>
      </c>
      <c r="B5" s="3" t="s">
        <v>25</v>
      </c>
      <c r="C5" s="3" t="s">
        <v>179</v>
      </c>
      <c r="D5" s="131" t="s">
        <v>261</v>
      </c>
      <c r="E5" s="3" t="s">
        <v>42</v>
      </c>
      <c r="F5" s="3" t="s">
        <v>43</v>
      </c>
      <c r="G5" s="3">
        <v>23</v>
      </c>
      <c r="H5" s="3">
        <v>7</v>
      </c>
      <c r="J5" s="3" t="s">
        <v>31</v>
      </c>
      <c r="K5" s="3" t="s">
        <v>32</v>
      </c>
      <c r="L5" s="3" t="s">
        <v>33</v>
      </c>
      <c r="M5" s="3" t="s">
        <v>34</v>
      </c>
      <c r="N5" s="3">
        <v>98.3</v>
      </c>
      <c r="R5" s="3" t="s">
        <v>36</v>
      </c>
      <c r="S5" s="3" t="s">
        <v>369</v>
      </c>
      <c r="V5" s="3" t="s">
        <v>809</v>
      </c>
    </row>
    <row r="6" spans="1:26" s="3" customFormat="1" ht="14.1" customHeight="1" x14ac:dyDescent="0.25">
      <c r="A6" s="3" t="s">
        <v>365</v>
      </c>
      <c r="B6" s="3" t="s">
        <v>25</v>
      </c>
      <c r="C6" s="3" t="s">
        <v>179</v>
      </c>
      <c r="D6" s="132" t="s">
        <v>257</v>
      </c>
      <c r="E6" s="3" t="s">
        <v>42</v>
      </c>
      <c r="F6" s="3" t="s">
        <v>43</v>
      </c>
      <c r="G6" s="3">
        <v>23</v>
      </c>
      <c r="H6" s="3">
        <v>7</v>
      </c>
      <c r="J6" s="3" t="s">
        <v>31</v>
      </c>
      <c r="K6" s="3" t="s">
        <v>44</v>
      </c>
      <c r="L6" s="3" t="s">
        <v>33</v>
      </c>
      <c r="M6" s="3" t="s">
        <v>34</v>
      </c>
      <c r="N6" s="3">
        <v>37.799999999999997</v>
      </c>
      <c r="O6" s="143">
        <f>N6/2.5</f>
        <v>15.12</v>
      </c>
      <c r="P6" s="3" t="s">
        <v>35</v>
      </c>
      <c r="Q6" s="3" t="s">
        <v>35</v>
      </c>
      <c r="R6" s="3" t="s">
        <v>36</v>
      </c>
      <c r="S6" s="3" t="s">
        <v>369</v>
      </c>
      <c r="U6" s="3" t="s">
        <v>370</v>
      </c>
      <c r="V6" s="3" t="s">
        <v>809</v>
      </c>
    </row>
    <row r="7" spans="1:26" s="3" customFormat="1" ht="14.1" customHeight="1" x14ac:dyDescent="0.25">
      <c r="A7" s="3" t="s">
        <v>365</v>
      </c>
      <c r="B7" s="3" t="s">
        <v>25</v>
      </c>
      <c r="C7" s="3" t="s">
        <v>371</v>
      </c>
      <c r="D7" s="131" t="s">
        <v>50</v>
      </c>
      <c r="E7" s="3" t="s">
        <v>42</v>
      </c>
      <c r="F7" s="3" t="s">
        <v>29</v>
      </c>
      <c r="G7" s="3">
        <v>23</v>
      </c>
      <c r="H7" s="3" t="s">
        <v>51</v>
      </c>
      <c r="J7" s="3" t="s">
        <v>31</v>
      </c>
      <c r="K7" s="3" t="s">
        <v>44</v>
      </c>
      <c r="L7" s="3" t="s">
        <v>52</v>
      </c>
      <c r="M7" s="3" t="s">
        <v>332</v>
      </c>
      <c r="N7" s="18">
        <v>2.12</v>
      </c>
      <c r="O7" s="18"/>
      <c r="P7" s="3" t="s">
        <v>35</v>
      </c>
      <c r="Q7" s="3" t="s">
        <v>372</v>
      </c>
      <c r="R7" s="3" t="s">
        <v>36</v>
      </c>
      <c r="S7" s="41" t="s">
        <v>37</v>
      </c>
      <c r="T7" s="3" t="s">
        <v>373</v>
      </c>
      <c r="U7" s="3" t="s">
        <v>39</v>
      </c>
      <c r="V7" s="3" t="s">
        <v>786</v>
      </c>
    </row>
    <row r="8" spans="1:26" s="3" customFormat="1" ht="14.1" customHeight="1" x14ac:dyDescent="0.25">
      <c r="A8" s="3" t="s">
        <v>365</v>
      </c>
      <c r="B8" s="3" t="s">
        <v>25</v>
      </c>
      <c r="C8" s="3" t="s">
        <v>371</v>
      </c>
      <c r="D8" s="131" t="s">
        <v>50</v>
      </c>
      <c r="E8" s="3" t="s">
        <v>42</v>
      </c>
      <c r="F8" s="3" t="s">
        <v>66</v>
      </c>
      <c r="G8" s="3" t="s">
        <v>335</v>
      </c>
      <c r="H8" s="3">
        <v>7.4</v>
      </c>
      <c r="I8" s="3">
        <v>105</v>
      </c>
      <c r="J8" s="3" t="s">
        <v>31</v>
      </c>
      <c r="K8" s="3" t="s">
        <v>44</v>
      </c>
      <c r="L8" s="3" t="s">
        <v>52</v>
      </c>
      <c r="M8" s="3" t="s">
        <v>332</v>
      </c>
      <c r="N8" s="3">
        <v>2.17</v>
      </c>
      <c r="R8" s="3" t="s">
        <v>36</v>
      </c>
      <c r="S8" s="3" t="s">
        <v>374</v>
      </c>
      <c r="V8" s="3" t="s">
        <v>696</v>
      </c>
    </row>
    <row r="9" spans="1:26" s="3" customFormat="1" ht="14.1" customHeight="1" x14ac:dyDescent="0.25">
      <c r="A9" s="3" t="s">
        <v>365</v>
      </c>
      <c r="B9" s="3" t="s">
        <v>25</v>
      </c>
      <c r="C9" s="3" t="s">
        <v>371</v>
      </c>
      <c r="D9" s="131" t="s">
        <v>50</v>
      </c>
      <c r="E9" s="3" t="s">
        <v>42</v>
      </c>
      <c r="F9" s="3" t="s">
        <v>66</v>
      </c>
      <c r="G9" s="3" t="s">
        <v>335</v>
      </c>
      <c r="H9" s="3">
        <v>7.4</v>
      </c>
      <c r="I9" s="3">
        <v>105</v>
      </c>
      <c r="J9" s="3" t="s">
        <v>31</v>
      </c>
      <c r="K9" s="3" t="s">
        <v>44</v>
      </c>
      <c r="L9" s="3" t="s">
        <v>52</v>
      </c>
      <c r="M9" s="3" t="s">
        <v>375</v>
      </c>
      <c r="N9" s="3">
        <v>0.42</v>
      </c>
      <c r="R9" s="3" t="s">
        <v>36</v>
      </c>
      <c r="S9" s="3" t="s">
        <v>374</v>
      </c>
      <c r="V9" s="3" t="s">
        <v>696</v>
      </c>
    </row>
    <row r="10" spans="1:26" s="3" customFormat="1" ht="14.1" customHeight="1" x14ac:dyDescent="0.25">
      <c r="A10" s="3" t="s">
        <v>365</v>
      </c>
      <c r="B10" s="3" t="s">
        <v>25</v>
      </c>
      <c r="C10" s="3" t="s">
        <v>371</v>
      </c>
      <c r="D10" s="131" t="s">
        <v>50</v>
      </c>
      <c r="E10" s="3" t="s">
        <v>42</v>
      </c>
      <c r="F10" s="3" t="s">
        <v>29</v>
      </c>
      <c r="G10" s="3" t="s">
        <v>335</v>
      </c>
      <c r="H10" s="3" t="s">
        <v>335</v>
      </c>
      <c r="J10" s="3" t="s">
        <v>31</v>
      </c>
      <c r="K10" s="3" t="s">
        <v>32</v>
      </c>
      <c r="L10" s="3" t="s">
        <v>52</v>
      </c>
      <c r="M10" s="3" t="s">
        <v>332</v>
      </c>
      <c r="N10" s="3">
        <v>2.2000000000000002</v>
      </c>
      <c r="R10" s="3" t="s">
        <v>36</v>
      </c>
      <c r="S10" s="3" t="s">
        <v>376</v>
      </c>
      <c r="V10" s="3" t="s">
        <v>758</v>
      </c>
    </row>
    <row r="11" spans="1:26" s="34" customFormat="1" ht="14.1" customHeight="1" x14ac:dyDescent="0.25">
      <c r="A11" s="3" t="s">
        <v>365</v>
      </c>
      <c r="B11" s="3" t="s">
        <v>25</v>
      </c>
      <c r="C11" s="3" t="s">
        <v>40</v>
      </c>
      <c r="D11" s="131" t="s">
        <v>59</v>
      </c>
      <c r="E11" s="3" t="s">
        <v>42</v>
      </c>
      <c r="F11" s="3" t="s">
        <v>29</v>
      </c>
      <c r="G11" s="3" t="s">
        <v>30</v>
      </c>
      <c r="H11" s="3" t="s">
        <v>60</v>
      </c>
      <c r="I11" s="3" t="s">
        <v>61</v>
      </c>
      <c r="J11" s="3" t="s">
        <v>31</v>
      </c>
      <c r="K11" s="3" t="s">
        <v>44</v>
      </c>
      <c r="L11" s="3" t="s">
        <v>33</v>
      </c>
      <c r="M11" s="3" t="s">
        <v>34</v>
      </c>
      <c r="N11" s="3">
        <v>4.25</v>
      </c>
      <c r="O11" s="143">
        <f>N11/2.5</f>
        <v>1.7</v>
      </c>
      <c r="P11" s="3" t="s">
        <v>35</v>
      </c>
      <c r="Q11" s="3" t="s">
        <v>35</v>
      </c>
      <c r="R11" s="3" t="s">
        <v>36</v>
      </c>
      <c r="S11" s="3" t="s">
        <v>62</v>
      </c>
      <c r="T11" s="3"/>
      <c r="U11" s="3" t="s">
        <v>377</v>
      </c>
      <c r="V11" s="3" t="s">
        <v>810</v>
      </c>
      <c r="W11" s="3"/>
      <c r="X11" s="3"/>
      <c r="Y11" s="3"/>
      <c r="Z11" s="3"/>
    </row>
    <row r="12" spans="1:26" s="34" customFormat="1" ht="14.1" customHeight="1" x14ac:dyDescent="0.25">
      <c r="A12" s="3" t="s">
        <v>365</v>
      </c>
      <c r="B12" s="3" t="s">
        <v>25</v>
      </c>
      <c r="C12" s="3" t="s">
        <v>64</v>
      </c>
      <c r="D12" s="131" t="s">
        <v>65</v>
      </c>
      <c r="E12" s="3" t="s">
        <v>42</v>
      </c>
      <c r="F12" s="3" t="s">
        <v>66</v>
      </c>
      <c r="G12" s="3" t="s">
        <v>67</v>
      </c>
      <c r="H12" s="3">
        <v>8.3000000000000007</v>
      </c>
      <c r="I12" s="3">
        <v>82</v>
      </c>
      <c r="J12" s="3" t="s">
        <v>31</v>
      </c>
      <c r="K12" s="3" t="s">
        <v>56</v>
      </c>
      <c r="L12" s="3" t="s">
        <v>33</v>
      </c>
      <c r="M12" s="3" t="s">
        <v>34</v>
      </c>
      <c r="N12" s="3">
        <v>4.25</v>
      </c>
      <c r="O12" s="143">
        <f>N12/2.5</f>
        <v>1.7</v>
      </c>
      <c r="P12" s="3" t="s">
        <v>35</v>
      </c>
      <c r="Q12" s="3" t="s">
        <v>35</v>
      </c>
      <c r="R12" s="3" t="s">
        <v>36</v>
      </c>
      <c r="S12" s="3" t="s">
        <v>62</v>
      </c>
      <c r="T12" s="3"/>
      <c r="U12" s="3" t="s">
        <v>377</v>
      </c>
      <c r="V12" s="3" t="s">
        <v>760</v>
      </c>
      <c r="W12" s="3"/>
      <c r="X12" s="3"/>
      <c r="Y12" s="3"/>
      <c r="Z12" s="3"/>
    </row>
    <row r="13" spans="1:26" s="3" customFormat="1" ht="14.1" customHeight="1" x14ac:dyDescent="0.25">
      <c r="A13" s="3" t="s">
        <v>365</v>
      </c>
      <c r="B13" s="3" t="s">
        <v>68</v>
      </c>
      <c r="C13" s="3" t="s">
        <v>378</v>
      </c>
      <c r="D13" s="131" t="s">
        <v>379</v>
      </c>
      <c r="E13" s="3" t="s">
        <v>28</v>
      </c>
      <c r="F13" s="3" t="s">
        <v>66</v>
      </c>
      <c r="G13" s="3">
        <v>22</v>
      </c>
      <c r="H13" s="3">
        <v>8</v>
      </c>
      <c r="J13" s="3" t="s">
        <v>31</v>
      </c>
      <c r="K13" s="3" t="s">
        <v>141</v>
      </c>
      <c r="L13" s="3" t="s">
        <v>129</v>
      </c>
      <c r="M13" s="3" t="s">
        <v>34</v>
      </c>
      <c r="N13" s="3">
        <v>5.8</v>
      </c>
      <c r="R13" s="3" t="s">
        <v>36</v>
      </c>
      <c r="S13" s="3" t="s">
        <v>380</v>
      </c>
      <c r="V13" s="3" t="s">
        <v>811</v>
      </c>
    </row>
    <row r="14" spans="1:26" s="3" customFormat="1" ht="14.1" customHeight="1" x14ac:dyDescent="0.25">
      <c r="A14" s="3" t="s">
        <v>365</v>
      </c>
      <c r="B14" s="3" t="s">
        <v>68</v>
      </c>
      <c r="C14" s="3" t="s">
        <v>378</v>
      </c>
      <c r="D14" s="131" t="s">
        <v>379</v>
      </c>
      <c r="E14" s="3" t="s">
        <v>28</v>
      </c>
      <c r="F14" s="3" t="s">
        <v>66</v>
      </c>
      <c r="G14" s="3">
        <v>22</v>
      </c>
      <c r="H14" s="3">
        <v>8</v>
      </c>
      <c r="J14" s="3" t="s">
        <v>31</v>
      </c>
      <c r="K14" s="3" t="s">
        <v>44</v>
      </c>
      <c r="L14" s="3" t="s">
        <v>129</v>
      </c>
      <c r="M14" s="3" t="s">
        <v>34</v>
      </c>
      <c r="N14" s="3">
        <v>6.4</v>
      </c>
      <c r="R14" s="3" t="s">
        <v>36</v>
      </c>
      <c r="S14" s="3" t="s">
        <v>380</v>
      </c>
      <c r="V14" s="3" t="s">
        <v>811</v>
      </c>
    </row>
    <row r="15" spans="1:26" s="3" customFormat="1" ht="14.1" customHeight="1" x14ac:dyDescent="0.25">
      <c r="A15" s="3" t="s">
        <v>365</v>
      </c>
      <c r="B15" s="3" t="s">
        <v>68</v>
      </c>
      <c r="C15" s="3" t="s">
        <v>378</v>
      </c>
      <c r="D15" s="131" t="s">
        <v>379</v>
      </c>
      <c r="E15" s="3" t="s">
        <v>28</v>
      </c>
      <c r="F15" s="3" t="s">
        <v>66</v>
      </c>
      <c r="G15" s="3">
        <v>22</v>
      </c>
      <c r="H15" s="3">
        <v>8</v>
      </c>
      <c r="J15" s="3" t="s">
        <v>31</v>
      </c>
      <c r="K15" s="3" t="s">
        <v>32</v>
      </c>
      <c r="L15" s="3" t="s">
        <v>129</v>
      </c>
      <c r="M15" s="3" t="s">
        <v>34</v>
      </c>
      <c r="N15" s="3">
        <v>7</v>
      </c>
      <c r="R15" s="3" t="s">
        <v>36</v>
      </c>
      <c r="S15" s="3" t="s">
        <v>380</v>
      </c>
      <c r="V15" s="3" t="s">
        <v>811</v>
      </c>
    </row>
    <row r="16" spans="1:26" s="3" customFormat="1" ht="14.1" customHeight="1" x14ac:dyDescent="0.25">
      <c r="A16" s="3" t="s">
        <v>365</v>
      </c>
      <c r="B16" s="3" t="s">
        <v>68</v>
      </c>
      <c r="C16" s="3" t="s">
        <v>378</v>
      </c>
      <c r="D16" s="131" t="s">
        <v>379</v>
      </c>
      <c r="E16" s="3" t="s">
        <v>28</v>
      </c>
      <c r="F16" s="3" t="s">
        <v>66</v>
      </c>
      <c r="G16" s="3">
        <v>22</v>
      </c>
      <c r="H16" s="3">
        <v>8</v>
      </c>
      <c r="J16" s="3" t="s">
        <v>31</v>
      </c>
      <c r="K16" s="3" t="s">
        <v>56</v>
      </c>
      <c r="L16" s="3" t="s">
        <v>129</v>
      </c>
      <c r="M16" s="3" t="s">
        <v>34</v>
      </c>
      <c r="N16" s="3">
        <v>5.0999999999999996</v>
      </c>
      <c r="O16" s="143">
        <f>N16/2.5</f>
        <v>2.04</v>
      </c>
      <c r="P16" s="3" t="s">
        <v>35</v>
      </c>
      <c r="Q16" s="3" t="s">
        <v>35</v>
      </c>
      <c r="R16" s="3" t="s">
        <v>36</v>
      </c>
      <c r="S16" s="3" t="s">
        <v>380</v>
      </c>
      <c r="U16" s="3" t="s">
        <v>381</v>
      </c>
      <c r="V16" s="3" t="s">
        <v>811</v>
      </c>
    </row>
    <row r="17" spans="1:26" s="3" customFormat="1" ht="14.1" customHeight="1" x14ac:dyDescent="0.25">
      <c r="A17" s="3" t="s">
        <v>365</v>
      </c>
      <c r="B17" s="3" t="s">
        <v>25</v>
      </c>
      <c r="C17" s="3" t="s">
        <v>382</v>
      </c>
      <c r="D17" s="131" t="s">
        <v>383</v>
      </c>
      <c r="E17" s="3" t="s">
        <v>28</v>
      </c>
      <c r="F17" s="3" t="s">
        <v>66</v>
      </c>
      <c r="G17" s="3">
        <v>25</v>
      </c>
      <c r="J17" s="3" t="s">
        <v>31</v>
      </c>
      <c r="K17" s="3" t="s">
        <v>141</v>
      </c>
      <c r="L17" s="3" t="s">
        <v>129</v>
      </c>
      <c r="M17" s="3" t="s">
        <v>34</v>
      </c>
      <c r="N17" s="92">
        <v>4</v>
      </c>
      <c r="R17" s="3" t="s">
        <v>36</v>
      </c>
      <c r="S17" s="3" t="s">
        <v>384</v>
      </c>
      <c r="V17" s="3" t="s">
        <v>811</v>
      </c>
    </row>
    <row r="18" spans="1:26" s="3" customFormat="1" ht="14.1" customHeight="1" x14ac:dyDescent="0.25">
      <c r="A18" s="3" t="s">
        <v>365</v>
      </c>
      <c r="B18" s="3" t="s">
        <v>25</v>
      </c>
      <c r="C18" s="3" t="s">
        <v>382</v>
      </c>
      <c r="D18" s="131" t="s">
        <v>383</v>
      </c>
      <c r="E18" s="3" t="s">
        <v>28</v>
      </c>
      <c r="F18" s="3" t="s">
        <v>66</v>
      </c>
      <c r="G18" s="3">
        <v>25</v>
      </c>
      <c r="J18" s="3" t="s">
        <v>31</v>
      </c>
      <c r="K18" s="3" t="s">
        <v>44</v>
      </c>
      <c r="L18" s="3" t="s">
        <v>129</v>
      </c>
      <c r="M18" s="3" t="s">
        <v>34</v>
      </c>
      <c r="N18" s="92" t="s">
        <v>385</v>
      </c>
      <c r="R18" s="3" t="s">
        <v>36</v>
      </c>
      <c r="S18" s="3" t="s">
        <v>384</v>
      </c>
      <c r="V18" s="3" t="s">
        <v>811</v>
      </c>
    </row>
    <row r="19" spans="1:26" s="3" customFormat="1" ht="14.1" customHeight="1" x14ac:dyDescent="0.25">
      <c r="A19" s="3" t="s">
        <v>365</v>
      </c>
      <c r="B19" s="3" t="s">
        <v>25</v>
      </c>
      <c r="C19" s="3" t="s">
        <v>382</v>
      </c>
      <c r="D19" s="131" t="s">
        <v>383</v>
      </c>
      <c r="E19" s="3" t="s">
        <v>28</v>
      </c>
      <c r="F19" s="3" t="s">
        <v>66</v>
      </c>
      <c r="G19" s="3">
        <v>25</v>
      </c>
      <c r="J19" s="3" t="s">
        <v>31</v>
      </c>
      <c r="K19" s="3" t="s">
        <v>32</v>
      </c>
      <c r="L19" s="3" t="s">
        <v>129</v>
      </c>
      <c r="M19" s="3" t="s">
        <v>34</v>
      </c>
      <c r="N19" s="92" t="s">
        <v>385</v>
      </c>
      <c r="R19" s="3" t="s">
        <v>36</v>
      </c>
      <c r="S19" s="3" t="s">
        <v>384</v>
      </c>
      <c r="V19" s="3" t="s">
        <v>811</v>
      </c>
    </row>
    <row r="20" spans="1:26" s="3" customFormat="1" ht="14.1" customHeight="1" x14ac:dyDescent="0.25">
      <c r="A20" s="3" t="s">
        <v>365</v>
      </c>
      <c r="B20" s="3" t="s">
        <v>25</v>
      </c>
      <c r="C20" s="3" t="s">
        <v>382</v>
      </c>
      <c r="D20" s="131" t="s">
        <v>383</v>
      </c>
      <c r="E20" s="3" t="s">
        <v>28</v>
      </c>
      <c r="F20" s="3" t="s">
        <v>66</v>
      </c>
      <c r="G20" s="3">
        <v>25</v>
      </c>
      <c r="J20" s="3" t="s">
        <v>31</v>
      </c>
      <c r="K20" s="3" t="s">
        <v>56</v>
      </c>
      <c r="L20" s="3" t="s">
        <v>129</v>
      </c>
      <c r="M20" s="3" t="s">
        <v>121</v>
      </c>
      <c r="N20" s="3">
        <v>1</v>
      </c>
      <c r="R20" s="3" t="s">
        <v>36</v>
      </c>
      <c r="S20" s="3" t="s">
        <v>384</v>
      </c>
      <c r="V20" s="3" t="s">
        <v>811</v>
      </c>
    </row>
    <row r="21" spans="1:26" s="3" customFormat="1" ht="14.1" customHeight="1" x14ac:dyDescent="0.25">
      <c r="A21" s="3" t="s">
        <v>365</v>
      </c>
      <c r="B21" s="3" t="s">
        <v>25</v>
      </c>
      <c r="C21" s="3" t="s">
        <v>382</v>
      </c>
      <c r="D21" s="131" t="s">
        <v>383</v>
      </c>
      <c r="E21" s="3" t="s">
        <v>28</v>
      </c>
      <c r="F21" s="3" t="s">
        <v>66</v>
      </c>
      <c r="G21" s="3">
        <v>25</v>
      </c>
      <c r="J21" s="3" t="s">
        <v>31</v>
      </c>
      <c r="K21" s="3" t="s">
        <v>56</v>
      </c>
      <c r="L21" s="3" t="s">
        <v>129</v>
      </c>
      <c r="M21" s="3" t="s">
        <v>34</v>
      </c>
      <c r="N21" s="3">
        <v>2.6</v>
      </c>
      <c r="O21" s="143">
        <f>N21/2.5</f>
        <v>1.04</v>
      </c>
      <c r="P21" s="3" t="s">
        <v>35</v>
      </c>
      <c r="Q21" s="3" t="s">
        <v>35</v>
      </c>
      <c r="R21" s="3" t="s">
        <v>36</v>
      </c>
      <c r="S21" s="3" t="s">
        <v>384</v>
      </c>
      <c r="U21" s="3" t="s">
        <v>381</v>
      </c>
      <c r="V21" s="3" t="s">
        <v>811</v>
      </c>
    </row>
    <row r="22" spans="1:26" s="3" customFormat="1" ht="14.1" customHeight="1" x14ac:dyDescent="0.25">
      <c r="A22" s="3" t="s">
        <v>365</v>
      </c>
      <c r="B22" s="3" t="s">
        <v>68</v>
      </c>
      <c r="C22" s="3" t="s">
        <v>69</v>
      </c>
      <c r="D22" s="131" t="s">
        <v>70</v>
      </c>
      <c r="E22" s="3" t="s">
        <v>42</v>
      </c>
      <c r="F22" s="3" t="s">
        <v>43</v>
      </c>
      <c r="G22" s="3">
        <v>12</v>
      </c>
      <c r="H22" s="3" t="s">
        <v>335</v>
      </c>
      <c r="J22" s="3" t="s">
        <v>31</v>
      </c>
      <c r="K22" s="3" t="s">
        <v>56</v>
      </c>
      <c r="L22" s="3" t="s">
        <v>33</v>
      </c>
      <c r="M22" s="3" t="s">
        <v>34</v>
      </c>
      <c r="N22" s="3">
        <v>4.2</v>
      </c>
      <c r="O22" s="143">
        <f>N22/2.5</f>
        <v>1.6800000000000002</v>
      </c>
      <c r="P22" s="3" t="s">
        <v>35</v>
      </c>
      <c r="Q22" s="3" t="s">
        <v>35</v>
      </c>
      <c r="R22" s="3" t="s">
        <v>36</v>
      </c>
      <c r="S22" s="3" t="s">
        <v>376</v>
      </c>
      <c r="U22" s="3" t="s">
        <v>53</v>
      </c>
      <c r="V22" s="3" t="s">
        <v>769</v>
      </c>
    </row>
    <row r="23" spans="1:26" s="3" customFormat="1" ht="14.1" customHeight="1" x14ac:dyDescent="0.25">
      <c r="A23" s="3" t="s">
        <v>365</v>
      </c>
      <c r="B23" s="3" t="s">
        <v>68</v>
      </c>
      <c r="C23" s="3" t="s">
        <v>83</v>
      </c>
      <c r="D23" s="131" t="s">
        <v>84</v>
      </c>
      <c r="E23" s="3" t="s">
        <v>42</v>
      </c>
      <c r="F23" s="3" t="s">
        <v>43</v>
      </c>
      <c r="G23" s="3">
        <v>21</v>
      </c>
      <c r="H23" s="3" t="s">
        <v>335</v>
      </c>
      <c r="J23" s="3" t="s">
        <v>31</v>
      </c>
      <c r="K23" s="3" t="s">
        <v>56</v>
      </c>
      <c r="L23" s="3" t="s">
        <v>33</v>
      </c>
      <c r="M23" s="3" t="s">
        <v>34</v>
      </c>
      <c r="N23" s="3">
        <v>9.6</v>
      </c>
      <c r="O23" s="143">
        <f>N23/2.5</f>
        <v>3.84</v>
      </c>
      <c r="P23" s="3" t="s">
        <v>35</v>
      </c>
      <c r="Q23" s="3" t="s">
        <v>35</v>
      </c>
      <c r="R23" s="3" t="s">
        <v>36</v>
      </c>
      <c r="S23" s="3" t="s">
        <v>376</v>
      </c>
      <c r="U23" s="3" t="s">
        <v>53</v>
      </c>
      <c r="V23" s="3" t="s">
        <v>787</v>
      </c>
    </row>
    <row r="24" spans="1:26" s="3" customFormat="1" ht="14.1" customHeight="1" x14ac:dyDescent="0.25">
      <c r="A24" s="3" t="s">
        <v>365</v>
      </c>
      <c r="B24" s="3" t="s">
        <v>85</v>
      </c>
      <c r="C24" s="3" t="s">
        <v>86</v>
      </c>
      <c r="D24" s="131" t="s">
        <v>93</v>
      </c>
      <c r="E24" s="3" t="s">
        <v>42</v>
      </c>
      <c r="F24" s="3" t="s">
        <v>29</v>
      </c>
      <c r="G24" s="3">
        <v>20</v>
      </c>
      <c r="H24" s="3">
        <v>8</v>
      </c>
      <c r="J24" s="3" t="s">
        <v>31</v>
      </c>
      <c r="K24" s="3" t="s">
        <v>32</v>
      </c>
      <c r="L24" s="3" t="s">
        <v>242</v>
      </c>
      <c r="M24" s="3" t="s">
        <v>142</v>
      </c>
      <c r="N24" s="3">
        <v>13.4</v>
      </c>
      <c r="P24" s="3" t="s">
        <v>35</v>
      </c>
      <c r="Q24" s="3" t="s">
        <v>372</v>
      </c>
      <c r="R24" s="3" t="s">
        <v>36</v>
      </c>
      <c r="S24" s="3" t="s">
        <v>386</v>
      </c>
      <c r="T24" s="3" t="s">
        <v>284</v>
      </c>
      <c r="U24" s="3" t="s">
        <v>387</v>
      </c>
      <c r="V24" s="3" t="s">
        <v>812</v>
      </c>
    </row>
    <row r="25" spans="1:26" s="34" customFormat="1" ht="14.1" customHeight="1" x14ac:dyDescent="0.25">
      <c r="A25" s="3" t="s">
        <v>365</v>
      </c>
      <c r="B25" s="3" t="s">
        <v>85</v>
      </c>
      <c r="C25" s="3" t="s">
        <v>86</v>
      </c>
      <c r="D25" s="131" t="s">
        <v>93</v>
      </c>
      <c r="E25" s="3" t="s">
        <v>42</v>
      </c>
      <c r="F25" s="3" t="s">
        <v>29</v>
      </c>
      <c r="G25" s="3">
        <v>20</v>
      </c>
      <c r="H25" s="3">
        <v>8</v>
      </c>
      <c r="I25" s="3"/>
      <c r="J25" s="3" t="s">
        <v>31</v>
      </c>
      <c r="K25" s="3" t="s">
        <v>44</v>
      </c>
      <c r="L25" s="3" t="s">
        <v>242</v>
      </c>
      <c r="M25" s="3" t="s">
        <v>142</v>
      </c>
      <c r="N25" s="3">
        <v>7.2</v>
      </c>
      <c r="O25" s="3"/>
      <c r="P25" s="3"/>
      <c r="Q25" s="3"/>
      <c r="R25" s="3" t="s">
        <v>36</v>
      </c>
      <c r="S25" s="3" t="s">
        <v>386</v>
      </c>
      <c r="T25" s="3" t="s">
        <v>312</v>
      </c>
      <c r="U25" s="3"/>
      <c r="V25" s="3" t="s">
        <v>813</v>
      </c>
      <c r="W25" s="3"/>
      <c r="X25" s="3"/>
      <c r="Y25" s="3"/>
      <c r="Z25" s="3"/>
    </row>
    <row r="26" spans="1:26" s="34" customFormat="1" ht="14.1" customHeight="1" x14ac:dyDescent="0.25">
      <c r="A26" s="3" t="s">
        <v>365</v>
      </c>
      <c r="B26" s="3" t="s">
        <v>85</v>
      </c>
      <c r="C26" s="3" t="s">
        <v>86</v>
      </c>
      <c r="D26" s="132" t="s">
        <v>93</v>
      </c>
      <c r="E26" s="3" t="s">
        <v>42</v>
      </c>
      <c r="F26" s="3" t="s">
        <v>29</v>
      </c>
      <c r="G26" s="3" t="s">
        <v>94</v>
      </c>
      <c r="H26" s="3">
        <v>7.5</v>
      </c>
      <c r="I26" s="3"/>
      <c r="J26" s="3" t="s">
        <v>31</v>
      </c>
      <c r="K26" s="3" t="s">
        <v>44</v>
      </c>
      <c r="L26" s="3" t="s">
        <v>96</v>
      </c>
      <c r="M26" s="3" t="s">
        <v>142</v>
      </c>
      <c r="N26" s="3">
        <v>1.34</v>
      </c>
      <c r="O26" s="3"/>
      <c r="P26" s="3"/>
      <c r="Q26" s="3"/>
      <c r="R26" s="3" t="s">
        <v>36</v>
      </c>
      <c r="S26" s="3" t="s">
        <v>98</v>
      </c>
      <c r="T26" s="3"/>
      <c r="U26" s="3"/>
      <c r="V26" s="3" t="s">
        <v>814</v>
      </c>
      <c r="W26" s="3"/>
      <c r="X26" s="3"/>
      <c r="Y26" s="3"/>
      <c r="Z26" s="3"/>
    </row>
    <row r="27" spans="1:26" s="34" customFormat="1" ht="14.1" customHeight="1" x14ac:dyDescent="0.25">
      <c r="A27" s="3" t="s">
        <v>365</v>
      </c>
      <c r="B27" s="3" t="s">
        <v>85</v>
      </c>
      <c r="C27" s="3" t="s">
        <v>388</v>
      </c>
      <c r="D27" s="131" t="s">
        <v>389</v>
      </c>
      <c r="E27" s="3" t="s">
        <v>42</v>
      </c>
      <c r="F27" s="3" t="s">
        <v>29</v>
      </c>
      <c r="G27" s="3">
        <v>20</v>
      </c>
      <c r="H27" s="3">
        <v>8</v>
      </c>
      <c r="I27" s="3"/>
      <c r="J27" s="3" t="s">
        <v>31</v>
      </c>
      <c r="K27" s="3" t="s">
        <v>32</v>
      </c>
      <c r="L27" s="3" t="s">
        <v>242</v>
      </c>
      <c r="M27" s="3" t="s">
        <v>142</v>
      </c>
      <c r="N27" s="3">
        <v>8</v>
      </c>
      <c r="O27" s="3"/>
      <c r="P27" s="3" t="s">
        <v>35</v>
      </c>
      <c r="Q27" s="3" t="s">
        <v>372</v>
      </c>
      <c r="R27" s="3" t="s">
        <v>36</v>
      </c>
      <c r="S27" s="3" t="s">
        <v>390</v>
      </c>
      <c r="T27" s="3"/>
      <c r="U27" s="3" t="s">
        <v>387</v>
      </c>
      <c r="V27" s="3" t="s">
        <v>811</v>
      </c>
      <c r="W27" s="3"/>
      <c r="X27" s="3"/>
      <c r="Y27" s="3"/>
      <c r="Z27" s="3"/>
    </row>
    <row r="28" spans="1:26" s="3" customFormat="1" ht="14.1" customHeight="1" x14ac:dyDescent="0.25">
      <c r="A28" s="3" t="s">
        <v>365</v>
      </c>
      <c r="B28" s="3" t="s">
        <v>85</v>
      </c>
      <c r="C28" s="3" t="s">
        <v>388</v>
      </c>
      <c r="D28" s="131" t="s">
        <v>389</v>
      </c>
      <c r="E28" s="3" t="s">
        <v>42</v>
      </c>
      <c r="F28" s="3" t="s">
        <v>29</v>
      </c>
      <c r="G28" s="3">
        <v>20</v>
      </c>
      <c r="H28" s="3">
        <v>8</v>
      </c>
      <c r="J28" s="3" t="s">
        <v>31</v>
      </c>
      <c r="K28" s="3" t="s">
        <v>44</v>
      </c>
      <c r="L28" s="3" t="s">
        <v>242</v>
      </c>
      <c r="M28" s="3" t="s">
        <v>142</v>
      </c>
      <c r="N28" s="3">
        <v>7.5</v>
      </c>
      <c r="R28" s="3" t="s">
        <v>36</v>
      </c>
      <c r="S28" s="3" t="s">
        <v>390</v>
      </c>
      <c r="V28" s="3" t="s">
        <v>811</v>
      </c>
    </row>
    <row r="29" spans="1:26" s="3" customFormat="1" ht="14.1" customHeight="1" x14ac:dyDescent="0.25">
      <c r="A29" s="8" t="s">
        <v>365</v>
      </c>
      <c r="B29" s="8" t="s">
        <v>25</v>
      </c>
      <c r="C29" s="8" t="s">
        <v>40</v>
      </c>
      <c r="D29" s="133" t="s">
        <v>41</v>
      </c>
      <c r="E29" s="8" t="s">
        <v>42</v>
      </c>
      <c r="F29" s="8" t="s">
        <v>43</v>
      </c>
      <c r="G29" s="8"/>
      <c r="H29" s="8">
        <v>7.6</v>
      </c>
      <c r="I29" s="8">
        <v>68.3</v>
      </c>
      <c r="J29" s="8" t="s">
        <v>108</v>
      </c>
      <c r="K29" s="8" t="s">
        <v>116</v>
      </c>
      <c r="L29" s="8" t="s">
        <v>33</v>
      </c>
      <c r="M29" s="8" t="s">
        <v>34</v>
      </c>
      <c r="N29" s="8">
        <v>3.61</v>
      </c>
      <c r="O29" s="8"/>
      <c r="P29" s="8"/>
      <c r="Q29" s="8"/>
      <c r="R29" s="8" t="s">
        <v>36</v>
      </c>
      <c r="S29" s="8" t="s">
        <v>391</v>
      </c>
      <c r="T29" s="8"/>
      <c r="U29" s="8"/>
      <c r="V29" s="8" t="s">
        <v>815</v>
      </c>
      <c r="W29" s="8"/>
      <c r="X29" s="8"/>
      <c r="Y29" s="8"/>
      <c r="Z29" s="8"/>
    </row>
    <row r="30" spans="1:26" s="3" customFormat="1" ht="14.1" customHeight="1" x14ac:dyDescent="0.25">
      <c r="A30" s="8" t="s">
        <v>365</v>
      </c>
      <c r="B30" s="8" t="s">
        <v>25</v>
      </c>
      <c r="C30" s="8" t="s">
        <v>371</v>
      </c>
      <c r="D30" s="133" t="s">
        <v>50</v>
      </c>
      <c r="E30" s="8" t="s">
        <v>42</v>
      </c>
      <c r="F30" s="8" t="s">
        <v>66</v>
      </c>
      <c r="G30" s="8"/>
      <c r="H30" s="8">
        <v>7.4</v>
      </c>
      <c r="I30" s="8">
        <v>105</v>
      </c>
      <c r="J30" s="8" t="s">
        <v>108</v>
      </c>
      <c r="K30" s="8" t="s">
        <v>392</v>
      </c>
      <c r="L30" s="8" t="s">
        <v>288</v>
      </c>
      <c r="M30" s="8" t="s">
        <v>118</v>
      </c>
      <c r="N30" s="141">
        <f>GEOMEAN(0.1,0.5)</f>
        <v>0.22360679774997896</v>
      </c>
      <c r="O30" s="140">
        <f>GEOMEAN(0.1,0.5)</f>
        <v>0.22360679774997896</v>
      </c>
      <c r="P30" s="8"/>
      <c r="Q30" s="8" t="s">
        <v>35</v>
      </c>
      <c r="R30" s="8" t="s">
        <v>36</v>
      </c>
      <c r="S30" s="8" t="s">
        <v>136</v>
      </c>
      <c r="T30" s="8" t="s">
        <v>393</v>
      </c>
      <c r="U30" s="8" t="s">
        <v>138</v>
      </c>
      <c r="V30" s="8" t="s">
        <v>696</v>
      </c>
      <c r="W30" s="8"/>
      <c r="X30" s="8"/>
      <c r="Y30" s="8"/>
      <c r="Z30" s="8"/>
    </row>
    <row r="31" spans="1:26" s="3" customFormat="1" ht="14.1" customHeight="1" x14ac:dyDescent="0.25">
      <c r="A31" s="8" t="s">
        <v>365</v>
      </c>
      <c r="B31" s="8" t="s">
        <v>25</v>
      </c>
      <c r="C31" s="8" t="s">
        <v>371</v>
      </c>
      <c r="D31" s="133" t="s">
        <v>50</v>
      </c>
      <c r="E31" s="8" t="s">
        <v>42</v>
      </c>
      <c r="F31" s="8" t="s">
        <v>66</v>
      </c>
      <c r="G31" s="8"/>
      <c r="H31" s="8">
        <v>7.4</v>
      </c>
      <c r="I31" s="8">
        <v>105</v>
      </c>
      <c r="J31" s="8" t="s">
        <v>108</v>
      </c>
      <c r="K31" s="8" t="s">
        <v>392</v>
      </c>
      <c r="L31" s="8" t="s">
        <v>288</v>
      </c>
      <c r="M31" s="8" t="s">
        <v>121</v>
      </c>
      <c r="N31" s="8">
        <v>0.1</v>
      </c>
      <c r="O31" s="8"/>
      <c r="P31" s="8"/>
      <c r="Q31" s="8"/>
      <c r="R31" s="8" t="s">
        <v>36</v>
      </c>
      <c r="S31" s="8" t="s">
        <v>136</v>
      </c>
      <c r="T31" s="8"/>
      <c r="U31" s="8"/>
      <c r="V31" s="8" t="s">
        <v>696</v>
      </c>
      <c r="W31" s="8"/>
      <c r="X31" s="8"/>
      <c r="Y31" s="8"/>
      <c r="Z31" s="8"/>
    </row>
    <row r="32" spans="1:26" s="3" customFormat="1" ht="14.1" customHeight="1" x14ac:dyDescent="0.25">
      <c r="A32" s="8" t="s">
        <v>365</v>
      </c>
      <c r="B32" s="8" t="s">
        <v>25</v>
      </c>
      <c r="C32" s="8" t="s">
        <v>371</v>
      </c>
      <c r="D32" s="133" t="s">
        <v>50</v>
      </c>
      <c r="E32" s="8" t="s">
        <v>42</v>
      </c>
      <c r="F32" s="8" t="s">
        <v>66</v>
      </c>
      <c r="G32" s="8"/>
      <c r="H32" s="8">
        <v>7.4</v>
      </c>
      <c r="I32" s="8">
        <v>105</v>
      </c>
      <c r="J32" s="8" t="s">
        <v>108</v>
      </c>
      <c r="K32" s="8" t="s">
        <v>392</v>
      </c>
      <c r="L32" s="8" t="s">
        <v>288</v>
      </c>
      <c r="M32" s="8" t="s">
        <v>123</v>
      </c>
      <c r="N32" s="8">
        <v>0.5</v>
      </c>
      <c r="O32" s="8"/>
      <c r="P32" s="8"/>
      <c r="Q32" s="8"/>
      <c r="R32" s="8" t="s">
        <v>36</v>
      </c>
      <c r="S32" s="8" t="s">
        <v>136</v>
      </c>
      <c r="T32" s="8"/>
      <c r="U32" s="8"/>
      <c r="V32" s="8" t="s">
        <v>696</v>
      </c>
      <c r="W32" s="8"/>
      <c r="X32" s="8"/>
      <c r="Y32" s="8"/>
      <c r="Z32" s="8"/>
    </row>
    <row r="33" spans="1:26" s="3" customFormat="1" ht="14.1" customHeight="1" x14ac:dyDescent="0.25">
      <c r="A33" s="8" t="s">
        <v>365</v>
      </c>
      <c r="B33" s="8" t="s">
        <v>85</v>
      </c>
      <c r="C33" s="8" t="s">
        <v>86</v>
      </c>
      <c r="D33" s="133" t="s">
        <v>93</v>
      </c>
      <c r="E33" s="8" t="s">
        <v>42</v>
      </c>
      <c r="F33" s="8" t="s">
        <v>29</v>
      </c>
      <c r="G33" s="8">
        <v>20</v>
      </c>
      <c r="H33" s="8">
        <v>8</v>
      </c>
      <c r="I33" s="8"/>
      <c r="J33" s="8" t="s">
        <v>108</v>
      </c>
      <c r="K33" s="8" t="s">
        <v>56</v>
      </c>
      <c r="L33" s="8" t="s">
        <v>242</v>
      </c>
      <c r="M33" s="8" t="s">
        <v>142</v>
      </c>
      <c r="N33" s="8">
        <v>3.6</v>
      </c>
      <c r="O33" s="140">
        <v>3.6</v>
      </c>
      <c r="P33" s="8"/>
      <c r="Q33" s="8" t="s">
        <v>35</v>
      </c>
      <c r="R33" s="8" t="s">
        <v>36</v>
      </c>
      <c r="S33" s="8" t="s">
        <v>386</v>
      </c>
      <c r="T33" s="8" t="s">
        <v>284</v>
      </c>
      <c r="U33" s="8" t="s">
        <v>381</v>
      </c>
      <c r="V33" s="8" t="s">
        <v>812</v>
      </c>
      <c r="W33" s="8"/>
      <c r="X33" s="8"/>
      <c r="Y33" s="8"/>
      <c r="Z33" s="8"/>
    </row>
    <row r="34" spans="1:26" s="3" customFormat="1" ht="14.1" customHeight="1" x14ac:dyDescent="0.25">
      <c r="A34" s="8" t="s">
        <v>365</v>
      </c>
      <c r="B34" s="8" t="s">
        <v>85</v>
      </c>
      <c r="C34" s="8" t="s">
        <v>86</v>
      </c>
      <c r="D34" s="133" t="s">
        <v>93</v>
      </c>
      <c r="E34" s="8" t="s">
        <v>42</v>
      </c>
      <c r="F34" s="8" t="s">
        <v>29</v>
      </c>
      <c r="G34" s="8">
        <v>20</v>
      </c>
      <c r="H34" s="8">
        <v>8</v>
      </c>
      <c r="I34" s="8"/>
      <c r="J34" s="8" t="s">
        <v>108</v>
      </c>
      <c r="K34" s="8" t="s">
        <v>141</v>
      </c>
      <c r="L34" s="8" t="s">
        <v>242</v>
      </c>
      <c r="M34" s="8" t="s">
        <v>142</v>
      </c>
      <c r="N34" s="8">
        <v>5.4</v>
      </c>
      <c r="O34" s="8"/>
      <c r="P34" s="8"/>
      <c r="Q34" s="8"/>
      <c r="R34" s="8" t="s">
        <v>36</v>
      </c>
      <c r="S34" s="8" t="s">
        <v>386</v>
      </c>
      <c r="T34" s="8" t="s">
        <v>312</v>
      </c>
      <c r="U34" s="8"/>
      <c r="V34" s="8" t="s">
        <v>816</v>
      </c>
      <c r="W34" s="8"/>
      <c r="X34" s="8"/>
      <c r="Y34" s="8"/>
      <c r="Z34" s="8"/>
    </row>
    <row r="35" spans="1:26" s="3" customFormat="1" ht="14.1" customHeight="1" x14ac:dyDescent="0.25">
      <c r="A35" s="8" t="s">
        <v>365</v>
      </c>
      <c r="B35" s="8" t="s">
        <v>85</v>
      </c>
      <c r="C35" s="8" t="s">
        <v>86</v>
      </c>
      <c r="D35" s="133" t="s">
        <v>93</v>
      </c>
      <c r="E35" s="8" t="s">
        <v>42</v>
      </c>
      <c r="F35" s="8" t="s">
        <v>29</v>
      </c>
      <c r="G35" s="8" t="s">
        <v>335</v>
      </c>
      <c r="H35" s="8" t="s">
        <v>335</v>
      </c>
      <c r="I35" s="8"/>
      <c r="J35" s="8" t="s">
        <v>108</v>
      </c>
      <c r="K35" s="8" t="s">
        <v>141</v>
      </c>
      <c r="L35" s="8" t="s">
        <v>96</v>
      </c>
      <c r="M35" s="8" t="s">
        <v>142</v>
      </c>
      <c r="N35" s="8">
        <v>4.5999999999999996</v>
      </c>
      <c r="O35" s="8"/>
      <c r="P35" s="8"/>
      <c r="Q35" s="8"/>
      <c r="R35" s="8" t="s">
        <v>36</v>
      </c>
      <c r="S35" s="8" t="s">
        <v>394</v>
      </c>
      <c r="T35" s="8" t="s">
        <v>312</v>
      </c>
      <c r="U35" s="8"/>
      <c r="V35" s="8" t="s">
        <v>817</v>
      </c>
      <c r="W35" s="8"/>
      <c r="X35" s="8"/>
      <c r="Y35" s="8"/>
      <c r="Z35" s="8"/>
    </row>
    <row r="36" spans="1:26" s="3" customFormat="1" ht="14.1" customHeight="1" x14ac:dyDescent="0.25">
      <c r="A36" s="8" t="s">
        <v>365</v>
      </c>
      <c r="B36" s="8" t="s">
        <v>85</v>
      </c>
      <c r="C36" s="8" t="s">
        <v>86</v>
      </c>
      <c r="D36" s="134" t="s">
        <v>93</v>
      </c>
      <c r="E36" s="8" t="s">
        <v>42</v>
      </c>
      <c r="F36" s="8" t="s">
        <v>311</v>
      </c>
      <c r="G36" s="10"/>
      <c r="H36" s="10"/>
      <c r="I36" s="10"/>
      <c r="J36" s="8" t="s">
        <v>108</v>
      </c>
      <c r="K36" s="8" t="s">
        <v>145</v>
      </c>
      <c r="L36" s="8" t="s">
        <v>242</v>
      </c>
      <c r="M36" s="8" t="s">
        <v>142</v>
      </c>
      <c r="N36" s="11">
        <v>4.8</v>
      </c>
      <c r="O36" s="11"/>
      <c r="P36" s="8"/>
      <c r="Q36" s="8"/>
      <c r="R36" s="8" t="s">
        <v>36</v>
      </c>
      <c r="S36" s="8" t="s">
        <v>147</v>
      </c>
      <c r="T36" s="8"/>
      <c r="U36" s="8"/>
      <c r="V36" s="12" t="s">
        <v>818</v>
      </c>
      <c r="W36" s="13"/>
      <c r="X36" s="8"/>
      <c r="Y36" s="8"/>
      <c r="Z36" s="8"/>
    </row>
    <row r="37" spans="1:26" s="3" customFormat="1" ht="14.1" customHeight="1" x14ac:dyDescent="0.25">
      <c r="A37" s="8" t="s">
        <v>365</v>
      </c>
      <c r="B37" s="8" t="s">
        <v>85</v>
      </c>
      <c r="C37" s="8" t="s">
        <v>86</v>
      </c>
      <c r="D37" s="133" t="s">
        <v>313</v>
      </c>
      <c r="E37" s="8" t="s">
        <v>42</v>
      </c>
      <c r="F37" s="8" t="s">
        <v>29</v>
      </c>
      <c r="G37" s="8" t="s">
        <v>150</v>
      </c>
      <c r="H37" s="8">
        <v>7.5</v>
      </c>
      <c r="I37" s="8"/>
      <c r="J37" s="8" t="s">
        <v>108</v>
      </c>
      <c r="K37" s="8" t="s">
        <v>56</v>
      </c>
      <c r="L37" s="8" t="s">
        <v>96</v>
      </c>
      <c r="M37" s="8" t="s">
        <v>142</v>
      </c>
      <c r="N37" s="8">
        <v>8.49</v>
      </c>
      <c r="O37" s="140">
        <v>8.49</v>
      </c>
      <c r="P37" s="8"/>
      <c r="Q37" s="8" t="s">
        <v>35</v>
      </c>
      <c r="R37" s="8" t="s">
        <v>36</v>
      </c>
      <c r="S37" s="8" t="s">
        <v>395</v>
      </c>
      <c r="T37" s="8"/>
      <c r="U37" s="8" t="s">
        <v>377</v>
      </c>
      <c r="V37" s="8" t="s">
        <v>810</v>
      </c>
      <c r="W37" s="8"/>
      <c r="X37" s="8"/>
      <c r="Y37" s="8"/>
      <c r="Z37" s="8"/>
    </row>
    <row r="38" spans="1:26" s="3" customFormat="1" ht="14.1" customHeight="1" x14ac:dyDescent="0.25">
      <c r="A38" s="8" t="s">
        <v>365</v>
      </c>
      <c r="B38" s="8" t="s">
        <v>85</v>
      </c>
      <c r="C38" s="8" t="s">
        <v>388</v>
      </c>
      <c r="D38" s="133" t="s">
        <v>389</v>
      </c>
      <c r="E38" s="8" t="s">
        <v>42</v>
      </c>
      <c r="F38" s="8" t="s">
        <v>29</v>
      </c>
      <c r="G38" s="8">
        <v>20</v>
      </c>
      <c r="H38" s="8">
        <v>8</v>
      </c>
      <c r="I38" s="8"/>
      <c r="J38" s="8" t="s">
        <v>108</v>
      </c>
      <c r="K38" s="8" t="s">
        <v>56</v>
      </c>
      <c r="L38" s="8" t="s">
        <v>242</v>
      </c>
      <c r="M38" s="8" t="s">
        <v>142</v>
      </c>
      <c r="N38" s="8">
        <v>7.7</v>
      </c>
      <c r="O38" s="8"/>
      <c r="P38" s="8"/>
      <c r="Q38" s="8"/>
      <c r="R38" s="8" t="s">
        <v>36</v>
      </c>
      <c r="S38" s="8" t="s">
        <v>390</v>
      </c>
      <c r="T38" s="8"/>
      <c r="U38" s="8"/>
      <c r="V38" s="8" t="s">
        <v>811</v>
      </c>
      <c r="W38" s="8"/>
      <c r="X38" s="8"/>
      <c r="Y38" s="8"/>
      <c r="Z38" s="8"/>
    </row>
    <row r="39" spans="1:26" s="3" customFormat="1" ht="14.1" customHeight="1" x14ac:dyDescent="0.25">
      <c r="A39" s="8" t="s">
        <v>365</v>
      </c>
      <c r="B39" s="8" t="s">
        <v>85</v>
      </c>
      <c r="C39" s="8" t="s">
        <v>388</v>
      </c>
      <c r="D39" s="133" t="s">
        <v>389</v>
      </c>
      <c r="E39" s="8" t="s">
        <v>42</v>
      </c>
      <c r="F39" s="8" t="s">
        <v>29</v>
      </c>
      <c r="G39" s="8">
        <v>20</v>
      </c>
      <c r="H39" s="8">
        <v>8</v>
      </c>
      <c r="I39" s="8"/>
      <c r="J39" s="8" t="s">
        <v>108</v>
      </c>
      <c r="K39" s="8" t="s">
        <v>141</v>
      </c>
      <c r="L39" s="8" t="s">
        <v>242</v>
      </c>
      <c r="M39" s="8" t="s">
        <v>142</v>
      </c>
      <c r="N39" s="8">
        <v>4.9000000000000004</v>
      </c>
      <c r="O39" s="140">
        <v>4.9000000000000004</v>
      </c>
      <c r="P39" s="8"/>
      <c r="Q39" s="8" t="s">
        <v>35</v>
      </c>
      <c r="R39" s="8" t="s">
        <v>36</v>
      </c>
      <c r="S39" s="8" t="s">
        <v>390</v>
      </c>
      <c r="T39" s="8"/>
      <c r="U39" s="8" t="s">
        <v>381</v>
      </c>
      <c r="V39" s="8" t="s">
        <v>811</v>
      </c>
      <c r="W39" s="8"/>
      <c r="X39" s="8"/>
      <c r="Y39" s="8"/>
      <c r="Z39" s="8"/>
    </row>
    <row r="40" spans="1:26" s="8" customFormat="1" ht="14.1" customHeight="1" x14ac:dyDescent="0.25">
      <c r="A40" s="34" t="s">
        <v>365</v>
      </c>
      <c r="B40" s="34" t="s">
        <v>25</v>
      </c>
      <c r="C40" s="34" t="s">
        <v>371</v>
      </c>
      <c r="D40" s="135" t="s">
        <v>50</v>
      </c>
      <c r="E40" s="34" t="s">
        <v>42</v>
      </c>
      <c r="F40" s="34" t="s">
        <v>29</v>
      </c>
      <c r="G40" s="34">
        <v>22</v>
      </c>
      <c r="H40" s="34">
        <v>8</v>
      </c>
      <c r="I40" s="34">
        <v>173</v>
      </c>
      <c r="J40" s="34" t="s">
        <v>31</v>
      </c>
      <c r="K40" s="34" t="s">
        <v>32</v>
      </c>
      <c r="L40" s="34" t="s">
        <v>129</v>
      </c>
      <c r="M40" s="34" t="s">
        <v>34</v>
      </c>
      <c r="N40" s="34">
        <v>77</v>
      </c>
      <c r="O40" s="34"/>
      <c r="P40" s="34"/>
      <c r="Q40" s="34"/>
      <c r="R40" s="34" t="s">
        <v>155</v>
      </c>
      <c r="S40" s="34" t="s">
        <v>190</v>
      </c>
      <c r="T40" s="34"/>
      <c r="U40" s="34"/>
      <c r="V40" s="34" t="s">
        <v>803</v>
      </c>
      <c r="W40" s="34"/>
      <c r="X40" s="34"/>
      <c r="Y40" s="34"/>
      <c r="Z40" s="34"/>
    </row>
    <row r="41" spans="1:26" s="8" customFormat="1" ht="14.1" customHeight="1" x14ac:dyDescent="0.25">
      <c r="A41" s="34" t="s">
        <v>365</v>
      </c>
      <c r="B41" s="34" t="s">
        <v>25</v>
      </c>
      <c r="C41" s="34" t="s">
        <v>371</v>
      </c>
      <c r="D41" s="135" t="s">
        <v>50</v>
      </c>
      <c r="E41" s="34" t="s">
        <v>42</v>
      </c>
      <c r="F41" s="34" t="s">
        <v>29</v>
      </c>
      <c r="G41" s="34">
        <v>22</v>
      </c>
      <c r="H41" s="34">
        <v>8</v>
      </c>
      <c r="I41" s="34">
        <v>173</v>
      </c>
      <c r="J41" s="34" t="s">
        <v>31</v>
      </c>
      <c r="K41" s="34" t="s">
        <v>44</v>
      </c>
      <c r="L41" s="34" t="s">
        <v>129</v>
      </c>
      <c r="M41" s="34" t="s">
        <v>34</v>
      </c>
      <c r="N41" s="34">
        <v>75</v>
      </c>
      <c r="O41" s="34"/>
      <c r="P41" s="34"/>
      <c r="Q41" s="34"/>
      <c r="R41" s="34" t="s">
        <v>155</v>
      </c>
      <c r="S41" s="34" t="s">
        <v>190</v>
      </c>
      <c r="T41" s="34"/>
      <c r="U41" s="34"/>
      <c r="V41" s="34" t="s">
        <v>819</v>
      </c>
      <c r="W41" s="34"/>
      <c r="X41" s="34"/>
      <c r="Y41" s="34"/>
      <c r="Z41" s="34"/>
    </row>
    <row r="42" spans="1:26" s="8" customFormat="1" ht="14.1" customHeight="1" x14ac:dyDescent="0.25">
      <c r="A42" s="34" t="s">
        <v>365</v>
      </c>
      <c r="B42" s="34" t="s">
        <v>68</v>
      </c>
      <c r="C42" s="34" t="s">
        <v>225</v>
      </c>
      <c r="D42" s="135" t="s">
        <v>226</v>
      </c>
      <c r="E42" s="34" t="s">
        <v>42</v>
      </c>
      <c r="F42" s="34" t="s">
        <v>43</v>
      </c>
      <c r="G42" s="34">
        <v>20</v>
      </c>
      <c r="H42" s="34">
        <v>7.2</v>
      </c>
      <c r="I42" s="34">
        <v>40</v>
      </c>
      <c r="J42" s="34" t="s">
        <v>31</v>
      </c>
      <c r="K42" s="34" t="s">
        <v>56</v>
      </c>
      <c r="L42" s="34" t="s">
        <v>33</v>
      </c>
      <c r="M42" s="34" t="s">
        <v>34</v>
      </c>
      <c r="N42" s="34">
        <v>31</v>
      </c>
      <c r="O42" s="34"/>
      <c r="P42" s="35"/>
      <c r="Q42" s="35"/>
      <c r="R42" s="34" t="s">
        <v>155</v>
      </c>
      <c r="S42" s="34" t="s">
        <v>820</v>
      </c>
      <c r="T42" s="34"/>
      <c r="U42" s="34"/>
      <c r="V42" s="34" t="s">
        <v>751</v>
      </c>
      <c r="W42" s="34"/>
      <c r="X42" s="34"/>
      <c r="Y42" s="34"/>
      <c r="Z42" s="34"/>
    </row>
    <row r="43" spans="1:26" s="8" customFormat="1" ht="14.1" customHeight="1" x14ac:dyDescent="0.25">
      <c r="A43" s="34" t="s">
        <v>365</v>
      </c>
      <c r="B43" s="34" t="s">
        <v>68</v>
      </c>
      <c r="C43" s="34" t="s">
        <v>71</v>
      </c>
      <c r="D43" s="135" t="s">
        <v>72</v>
      </c>
      <c r="E43" s="34" t="s">
        <v>42</v>
      </c>
      <c r="F43" s="34" t="s">
        <v>66</v>
      </c>
      <c r="G43" s="34">
        <v>22.3</v>
      </c>
      <c r="H43" s="34">
        <v>7</v>
      </c>
      <c r="I43" s="34">
        <v>50</v>
      </c>
      <c r="J43" s="34" t="s">
        <v>31</v>
      </c>
      <c r="K43" s="34" t="s">
        <v>56</v>
      </c>
      <c r="L43" s="34" t="s">
        <v>33</v>
      </c>
      <c r="M43" s="34" t="s">
        <v>34</v>
      </c>
      <c r="N43" s="34">
        <v>9.09</v>
      </c>
      <c r="O43" s="34"/>
      <c r="P43" s="34"/>
      <c r="Q43" s="34"/>
      <c r="R43" s="34" t="s">
        <v>155</v>
      </c>
      <c r="S43" s="34" t="s">
        <v>396</v>
      </c>
      <c r="T43" s="34"/>
      <c r="U43" s="34"/>
      <c r="V43" s="34" t="s">
        <v>703</v>
      </c>
      <c r="W43" s="34"/>
      <c r="X43" s="34"/>
      <c r="Y43" s="34"/>
      <c r="Z43" s="34"/>
    </row>
    <row r="44" spans="1:26" s="3" customFormat="1" ht="14.1" customHeight="1" x14ac:dyDescent="0.25">
      <c r="A44" s="34" t="s">
        <v>365</v>
      </c>
      <c r="B44" s="34" t="s">
        <v>68</v>
      </c>
      <c r="C44" s="34" t="s">
        <v>71</v>
      </c>
      <c r="D44" s="135" t="s">
        <v>72</v>
      </c>
      <c r="E44" s="34" t="s">
        <v>42</v>
      </c>
      <c r="F44" s="34" t="s">
        <v>66</v>
      </c>
      <c r="G44" s="34">
        <v>22.3</v>
      </c>
      <c r="H44" s="34">
        <v>7</v>
      </c>
      <c r="I44" s="34">
        <v>50</v>
      </c>
      <c r="J44" s="34" t="s">
        <v>31</v>
      </c>
      <c r="K44" s="34" t="s">
        <v>56</v>
      </c>
      <c r="L44" s="34"/>
      <c r="M44" s="34" t="s">
        <v>142</v>
      </c>
      <c r="N44" s="34">
        <v>8.4499999999999993</v>
      </c>
      <c r="O44" s="34"/>
      <c r="P44" s="34"/>
      <c r="Q44" s="34"/>
      <c r="R44" s="34" t="s">
        <v>155</v>
      </c>
      <c r="S44" s="34" t="s">
        <v>396</v>
      </c>
      <c r="T44" s="34"/>
      <c r="U44" s="34"/>
      <c r="V44" s="34" t="s">
        <v>703</v>
      </c>
      <c r="W44" s="34"/>
      <c r="X44" s="34"/>
      <c r="Y44" s="34"/>
      <c r="Z44" s="34"/>
    </row>
    <row r="45" spans="1:26" s="44" customFormat="1" ht="14.1" customHeight="1" x14ac:dyDescent="0.25">
      <c r="A45" s="44" t="s">
        <v>252</v>
      </c>
      <c r="B45" s="44" t="s">
        <v>68</v>
      </c>
      <c r="C45" s="44" t="s">
        <v>319</v>
      </c>
      <c r="D45" s="65" t="s">
        <v>320</v>
      </c>
      <c r="E45" s="44" t="s">
        <v>28</v>
      </c>
      <c r="F45" s="44" t="s">
        <v>29</v>
      </c>
      <c r="G45" s="95" t="s">
        <v>326</v>
      </c>
      <c r="J45" s="44" t="s">
        <v>31</v>
      </c>
      <c r="K45" s="44" t="s">
        <v>56</v>
      </c>
      <c r="L45" s="44" t="s">
        <v>33</v>
      </c>
      <c r="M45" s="44" t="s">
        <v>34</v>
      </c>
      <c r="N45" s="95">
        <v>280</v>
      </c>
      <c r="O45" s="95"/>
      <c r="R45" s="44" t="s">
        <v>155</v>
      </c>
      <c r="S45" s="44" t="s">
        <v>821</v>
      </c>
      <c r="U45" s="44" t="s">
        <v>330</v>
      </c>
      <c r="V45" s="44" t="s">
        <v>822</v>
      </c>
    </row>
  </sheetData>
  <autoFilter ref="A2:AB45" xr:uid="{00000000-0009-0000-0000-000002000000}">
    <sortState xmlns:xlrd2="http://schemas.microsoft.com/office/spreadsheetml/2017/richdata2" ref="A3:X42">
      <sortCondition sortBy="cellColor" ref="E3:E42" dxfId="3"/>
      <sortCondition descending="1" sortBy="cellColor" ref="F3:F42" dxfId="2"/>
      <sortCondition ref="D3:D42"/>
    </sortState>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Z142"/>
  <sheetViews>
    <sheetView topLeftCell="O1" zoomScale="80" zoomScaleNormal="80" workbookViewId="0">
      <pane ySplit="2" topLeftCell="A53" activePane="bottomLeft" state="frozen"/>
      <selection activeCell="F1" sqref="F1"/>
      <selection pane="bottomLeft" activeCell="V96" sqref="V96"/>
    </sheetView>
  </sheetViews>
  <sheetFormatPr defaultColWidth="8.85546875" defaultRowHeight="15" x14ac:dyDescent="0.25"/>
  <cols>
    <col min="1" max="1" width="11.140625" style="2" customWidth="1"/>
    <col min="2" max="2" width="16.5703125" style="2" customWidth="1"/>
    <col min="3" max="3" width="17.5703125" style="2" customWidth="1"/>
    <col min="4" max="4" width="28.42578125" style="2" customWidth="1"/>
    <col min="5" max="5" width="12.5703125" style="2" customWidth="1"/>
    <col min="6" max="6" width="11.85546875" style="32" customWidth="1"/>
    <col min="7" max="7" width="8.85546875" style="32"/>
    <col min="8" max="8" width="14.85546875" style="2" customWidth="1"/>
    <col min="9" max="9" width="9.42578125" style="32" customWidth="1"/>
    <col min="10" max="10" width="10.140625" style="2" customWidth="1"/>
    <col min="11" max="11" width="11.140625" style="2" customWidth="1"/>
    <col min="12" max="12" width="14.42578125" style="2" customWidth="1"/>
    <col min="13" max="13" width="11.42578125" style="2" customWidth="1"/>
    <col min="14" max="15" width="13.140625" style="32" customWidth="1"/>
    <col min="16" max="17" width="13.140625" style="2" customWidth="1"/>
    <col min="18" max="18" width="15" style="2" customWidth="1"/>
    <col min="19" max="19" width="57.140625" style="2" customWidth="1"/>
    <col min="20" max="20" width="21.5703125" style="2" customWidth="1"/>
    <col min="21" max="21" width="24.85546875" style="2" customWidth="1"/>
    <col min="22" max="22" width="121" style="2" customWidth="1"/>
    <col min="23" max="23" width="8.85546875" style="2"/>
    <col min="24" max="24" width="15.85546875" style="2" customWidth="1"/>
    <col min="25" max="16384" width="8.85546875" style="2"/>
  </cols>
  <sheetData>
    <row r="1" spans="1:26" x14ac:dyDescent="0.25">
      <c r="A1" s="3" t="s">
        <v>0</v>
      </c>
      <c r="B1" s="8" t="s">
        <v>1</v>
      </c>
      <c r="C1" s="34" t="s">
        <v>738</v>
      </c>
      <c r="O1" s="32" t="s">
        <v>2</v>
      </c>
    </row>
    <row r="2" spans="1:26" s="21" customFormat="1" ht="69.95" customHeight="1" x14ac:dyDescent="0.25">
      <c r="A2" s="14" t="s">
        <v>3</v>
      </c>
      <c r="B2" s="14" t="s">
        <v>4</v>
      </c>
      <c r="C2" s="14" t="s">
        <v>5</v>
      </c>
      <c r="D2" s="14" t="s">
        <v>6</v>
      </c>
      <c r="E2" s="14" t="s">
        <v>7</v>
      </c>
      <c r="F2" s="14" t="s">
        <v>9</v>
      </c>
      <c r="G2" s="14" t="s">
        <v>10</v>
      </c>
      <c r="H2" s="14" t="s">
        <v>8</v>
      </c>
      <c r="I2" s="14" t="s">
        <v>11</v>
      </c>
      <c r="J2" s="14" t="s">
        <v>362</v>
      </c>
      <c r="K2" s="14" t="s">
        <v>13</v>
      </c>
      <c r="L2" s="14" t="s">
        <v>14</v>
      </c>
      <c r="M2" s="14" t="s">
        <v>15</v>
      </c>
      <c r="N2" s="14" t="s">
        <v>16</v>
      </c>
      <c r="O2" s="14" t="s">
        <v>251</v>
      </c>
      <c r="P2" s="14" t="s">
        <v>739</v>
      </c>
      <c r="Q2" s="14" t="s">
        <v>18</v>
      </c>
      <c r="R2" s="14" t="s">
        <v>19</v>
      </c>
      <c r="S2" s="14" t="s">
        <v>20</v>
      </c>
      <c r="T2" s="20" t="s">
        <v>21</v>
      </c>
      <c r="U2" s="20" t="s">
        <v>22</v>
      </c>
      <c r="V2" s="98" t="s">
        <v>397</v>
      </c>
      <c r="W2" s="20"/>
      <c r="X2" s="20"/>
      <c r="Y2" s="20"/>
      <c r="Z2" s="16"/>
    </row>
    <row r="3" spans="1:26" s="4" customFormat="1" ht="14.1" customHeight="1" x14ac:dyDescent="0.25">
      <c r="A3" s="3" t="s">
        <v>398</v>
      </c>
      <c r="B3" s="3" t="s">
        <v>25</v>
      </c>
      <c r="C3" s="3" t="s">
        <v>26</v>
      </c>
      <c r="D3" s="131" t="s">
        <v>27</v>
      </c>
      <c r="E3" s="3" t="s">
        <v>28</v>
      </c>
      <c r="F3" s="3" t="s">
        <v>30</v>
      </c>
      <c r="G3" s="3"/>
      <c r="H3" s="3" t="s">
        <v>29</v>
      </c>
      <c r="I3" s="3"/>
      <c r="J3" s="3" t="s">
        <v>31</v>
      </c>
      <c r="K3" s="3" t="s">
        <v>32</v>
      </c>
      <c r="L3" s="3" t="s">
        <v>33</v>
      </c>
      <c r="M3" s="3" t="s">
        <v>34</v>
      </c>
      <c r="N3" s="18">
        <v>24.63</v>
      </c>
      <c r="O3" s="18"/>
      <c r="P3" s="27"/>
      <c r="Q3" s="24"/>
      <c r="R3" s="3" t="s">
        <v>36</v>
      </c>
      <c r="S3" s="41" t="s">
        <v>37</v>
      </c>
      <c r="T3" s="3" t="s">
        <v>399</v>
      </c>
      <c r="U3" s="3" t="s">
        <v>39</v>
      </c>
      <c r="V3" s="3" t="s">
        <v>786</v>
      </c>
      <c r="W3" s="3"/>
      <c r="X3" s="3"/>
      <c r="Y3" s="3"/>
      <c r="Z3" s="3"/>
    </row>
    <row r="4" spans="1:26" s="9" customFormat="1" ht="14.1" customHeight="1" x14ac:dyDescent="0.25">
      <c r="A4" s="3" t="s">
        <v>400</v>
      </c>
      <c r="B4" s="3" t="s">
        <v>25</v>
      </c>
      <c r="C4" s="3" t="s">
        <v>26</v>
      </c>
      <c r="D4" s="131" t="s">
        <v>27</v>
      </c>
      <c r="E4" s="3" t="s">
        <v>28</v>
      </c>
      <c r="F4" s="3" t="s">
        <v>30</v>
      </c>
      <c r="G4" s="3"/>
      <c r="H4" s="3" t="s">
        <v>29</v>
      </c>
      <c r="I4" s="3"/>
      <c r="J4" s="3" t="s">
        <v>31</v>
      </c>
      <c r="K4" s="3" t="s">
        <v>32</v>
      </c>
      <c r="L4" s="3" t="s">
        <v>33</v>
      </c>
      <c r="M4" s="3" t="s">
        <v>34</v>
      </c>
      <c r="N4" s="18">
        <v>19.32</v>
      </c>
      <c r="O4" s="18"/>
      <c r="P4" s="27"/>
      <c r="Q4" s="24"/>
      <c r="R4" s="3" t="s">
        <v>36</v>
      </c>
      <c r="S4" s="41" t="s">
        <v>37</v>
      </c>
      <c r="T4" s="3" t="s">
        <v>401</v>
      </c>
      <c r="U4" s="3" t="s">
        <v>39</v>
      </c>
      <c r="V4" s="3" t="s">
        <v>786</v>
      </c>
      <c r="W4" s="3"/>
      <c r="X4" s="3"/>
      <c r="Y4" s="3"/>
      <c r="Z4" s="3"/>
    </row>
    <row r="5" spans="1:26" s="9" customFormat="1" ht="14.1" customHeight="1" x14ac:dyDescent="0.25">
      <c r="A5" s="3" t="s">
        <v>402</v>
      </c>
      <c r="B5" s="3" t="s">
        <v>25</v>
      </c>
      <c r="C5" s="3" t="s">
        <v>26</v>
      </c>
      <c r="D5" s="131" t="s">
        <v>27</v>
      </c>
      <c r="E5" s="3" t="s">
        <v>28</v>
      </c>
      <c r="F5" s="3" t="s">
        <v>30</v>
      </c>
      <c r="G5" s="3"/>
      <c r="H5" s="3" t="s">
        <v>29</v>
      </c>
      <c r="I5" s="3"/>
      <c r="J5" s="3" t="s">
        <v>31</v>
      </c>
      <c r="K5" s="3" t="s">
        <v>32</v>
      </c>
      <c r="L5" s="3" t="s">
        <v>33</v>
      </c>
      <c r="M5" s="3" t="s">
        <v>34</v>
      </c>
      <c r="N5" s="18">
        <v>23.67</v>
      </c>
      <c r="O5" s="18"/>
      <c r="P5" s="27"/>
      <c r="Q5" s="24"/>
      <c r="R5" s="3" t="s">
        <v>36</v>
      </c>
      <c r="S5" s="41" t="s">
        <v>37</v>
      </c>
      <c r="T5" s="3" t="s">
        <v>403</v>
      </c>
      <c r="U5" s="3" t="s">
        <v>39</v>
      </c>
      <c r="V5" s="3" t="s">
        <v>786</v>
      </c>
      <c r="W5" s="3"/>
      <c r="X5" s="3"/>
      <c r="Y5" s="3"/>
      <c r="Z5" s="3"/>
    </row>
    <row r="6" spans="1:26" s="9" customFormat="1" ht="14.1" customHeight="1" x14ac:dyDescent="0.25">
      <c r="A6" s="4" t="s">
        <v>404</v>
      </c>
      <c r="B6" s="3" t="s">
        <v>25</v>
      </c>
      <c r="C6" s="3" t="s">
        <v>26</v>
      </c>
      <c r="D6" s="131" t="s">
        <v>253</v>
      </c>
      <c r="E6" s="3" t="s">
        <v>28</v>
      </c>
      <c r="F6" s="19"/>
      <c r="G6" s="19"/>
      <c r="H6" s="4"/>
      <c r="I6" s="19"/>
      <c r="J6" s="3" t="s">
        <v>31</v>
      </c>
      <c r="K6" s="3" t="s">
        <v>32</v>
      </c>
      <c r="L6" s="3" t="s">
        <v>33</v>
      </c>
      <c r="M6" s="3" t="s">
        <v>34</v>
      </c>
      <c r="N6" s="37">
        <v>22.415921511699601</v>
      </c>
      <c r="O6" s="91">
        <f>N6/2.5</f>
        <v>8.9663686046798396</v>
      </c>
      <c r="P6" s="27" t="s">
        <v>35</v>
      </c>
      <c r="Q6" s="3" t="s">
        <v>35</v>
      </c>
      <c r="R6" s="4" t="s">
        <v>36</v>
      </c>
      <c r="S6" s="41" t="s">
        <v>37</v>
      </c>
      <c r="T6" s="4" t="s">
        <v>405</v>
      </c>
      <c r="U6" s="4" t="s">
        <v>39</v>
      </c>
      <c r="V6" s="3" t="s">
        <v>786</v>
      </c>
      <c r="W6" s="23"/>
      <c r="X6" s="23"/>
      <c r="Y6" s="4"/>
      <c r="Z6" s="4"/>
    </row>
    <row r="7" spans="1:26" s="3" customFormat="1" ht="14.1" customHeight="1" x14ac:dyDescent="0.25">
      <c r="A7" s="3" t="s">
        <v>406</v>
      </c>
      <c r="B7" s="4" t="s">
        <v>68</v>
      </c>
      <c r="C7" s="4" t="s">
        <v>174</v>
      </c>
      <c r="D7" s="132" t="s">
        <v>175</v>
      </c>
      <c r="E7" s="4" t="s">
        <v>42</v>
      </c>
      <c r="F7" s="19" t="s">
        <v>254</v>
      </c>
      <c r="G7" s="19" t="s">
        <v>407</v>
      </c>
      <c r="H7" s="4" t="s">
        <v>66</v>
      </c>
      <c r="I7" s="19" t="s">
        <v>335</v>
      </c>
      <c r="J7" s="4" t="s">
        <v>31</v>
      </c>
      <c r="K7" s="4" t="s">
        <v>32</v>
      </c>
      <c r="L7" s="4" t="s">
        <v>33</v>
      </c>
      <c r="M7" s="4" t="s">
        <v>34</v>
      </c>
      <c r="N7" s="19">
        <v>30.55</v>
      </c>
      <c r="O7" s="19"/>
      <c r="P7" s="4"/>
      <c r="Q7" s="4"/>
      <c r="R7" s="4" t="s">
        <v>36</v>
      </c>
      <c r="S7" s="4" t="s">
        <v>255</v>
      </c>
      <c r="T7" s="4"/>
      <c r="U7" s="4" t="s">
        <v>408</v>
      </c>
      <c r="V7" s="5" t="s">
        <v>409</v>
      </c>
      <c r="W7" s="23"/>
      <c r="X7" s="23"/>
      <c r="Y7" s="4"/>
      <c r="Z7" s="4"/>
    </row>
    <row r="8" spans="1:26" s="84" customFormat="1" ht="14.1" customHeight="1" x14ac:dyDescent="0.25">
      <c r="A8" s="4" t="s">
        <v>406</v>
      </c>
      <c r="B8" s="4" t="s">
        <v>68</v>
      </c>
      <c r="C8" s="4" t="s">
        <v>174</v>
      </c>
      <c r="D8" s="132" t="s">
        <v>175</v>
      </c>
      <c r="E8" s="4" t="s">
        <v>42</v>
      </c>
      <c r="F8" s="19" t="s">
        <v>254</v>
      </c>
      <c r="G8" s="19" t="s">
        <v>823</v>
      </c>
      <c r="H8" s="4" t="s">
        <v>66</v>
      </c>
      <c r="I8" s="19" t="s">
        <v>335</v>
      </c>
      <c r="J8" s="4" t="s">
        <v>31</v>
      </c>
      <c r="K8" s="4" t="s">
        <v>44</v>
      </c>
      <c r="L8" s="4" t="s">
        <v>33</v>
      </c>
      <c r="M8" s="4" t="s">
        <v>34</v>
      </c>
      <c r="N8" s="19">
        <v>25.1</v>
      </c>
      <c r="O8" s="19"/>
      <c r="P8" s="4"/>
      <c r="Q8" s="4"/>
      <c r="R8" s="4" t="s">
        <v>36</v>
      </c>
      <c r="S8" s="4" t="s">
        <v>255</v>
      </c>
      <c r="T8" s="4"/>
      <c r="U8" s="4" t="s">
        <v>408</v>
      </c>
      <c r="V8" s="5" t="s">
        <v>409</v>
      </c>
      <c r="W8" s="23"/>
      <c r="X8" s="23"/>
      <c r="Y8" s="4"/>
      <c r="Z8" s="4"/>
    </row>
    <row r="9" spans="1:26" s="4" customFormat="1" ht="14.1" customHeight="1" x14ac:dyDescent="0.25">
      <c r="A9" s="4" t="s">
        <v>406</v>
      </c>
      <c r="B9" s="4" t="s">
        <v>68</v>
      </c>
      <c r="C9" s="4" t="s">
        <v>174</v>
      </c>
      <c r="D9" s="132" t="s">
        <v>175</v>
      </c>
      <c r="E9" s="4" t="s">
        <v>42</v>
      </c>
      <c r="F9" s="19" t="s">
        <v>254</v>
      </c>
      <c r="G9" s="19" t="s">
        <v>823</v>
      </c>
      <c r="H9" s="4" t="s">
        <v>66</v>
      </c>
      <c r="I9" s="19" t="s">
        <v>335</v>
      </c>
      <c r="J9" s="4" t="s">
        <v>31</v>
      </c>
      <c r="K9" s="4" t="s">
        <v>141</v>
      </c>
      <c r="L9" s="4" t="s">
        <v>33</v>
      </c>
      <c r="M9" s="4" t="s">
        <v>34</v>
      </c>
      <c r="N9" s="19">
        <v>20.72</v>
      </c>
      <c r="O9" s="19"/>
      <c r="R9" s="4" t="s">
        <v>36</v>
      </c>
      <c r="S9" s="4" t="s">
        <v>255</v>
      </c>
      <c r="U9" s="4" t="s">
        <v>408</v>
      </c>
      <c r="V9" s="5" t="s">
        <v>409</v>
      </c>
      <c r="W9" s="23"/>
      <c r="X9" s="23"/>
    </row>
    <row r="10" spans="1:26" s="4" customFormat="1" ht="14.1" customHeight="1" x14ac:dyDescent="0.25">
      <c r="A10" s="4" t="s">
        <v>406</v>
      </c>
      <c r="B10" s="4" t="s">
        <v>68</v>
      </c>
      <c r="C10" s="4" t="s">
        <v>174</v>
      </c>
      <c r="D10" s="132" t="s">
        <v>175</v>
      </c>
      <c r="E10" s="4" t="s">
        <v>42</v>
      </c>
      <c r="F10" s="19" t="s">
        <v>410</v>
      </c>
      <c r="G10" s="19" t="s">
        <v>411</v>
      </c>
      <c r="H10" s="4" t="s">
        <v>66</v>
      </c>
      <c r="I10" s="19">
        <v>44.7</v>
      </c>
      <c r="J10" s="4" t="s">
        <v>31</v>
      </c>
      <c r="K10" s="4" t="s">
        <v>56</v>
      </c>
      <c r="L10" s="4" t="s">
        <v>33</v>
      </c>
      <c r="M10" s="4" t="s">
        <v>34</v>
      </c>
      <c r="N10" s="19">
        <v>16.100000000000001</v>
      </c>
      <c r="O10" s="19"/>
      <c r="P10" s="27"/>
      <c r="Q10" s="24"/>
      <c r="R10" s="4" t="s">
        <v>36</v>
      </c>
      <c r="S10" s="4" t="s">
        <v>412</v>
      </c>
      <c r="U10" s="4" t="s">
        <v>413</v>
      </c>
      <c r="V10" s="22" t="s">
        <v>824</v>
      </c>
      <c r="W10" s="23"/>
      <c r="X10" s="23"/>
    </row>
    <row r="11" spans="1:26" s="4" customFormat="1" ht="14.1" customHeight="1" x14ac:dyDescent="0.25">
      <c r="A11" s="4" t="s">
        <v>406</v>
      </c>
      <c r="B11" s="4" t="s">
        <v>68</v>
      </c>
      <c r="C11" s="4" t="s">
        <v>174</v>
      </c>
      <c r="D11" s="132" t="s">
        <v>175</v>
      </c>
      <c r="E11" s="4" t="s">
        <v>42</v>
      </c>
      <c r="F11" s="19" t="s">
        <v>254</v>
      </c>
      <c r="G11" s="19" t="s">
        <v>407</v>
      </c>
      <c r="H11" s="4" t="s">
        <v>66</v>
      </c>
      <c r="I11" s="19" t="s">
        <v>335</v>
      </c>
      <c r="J11" s="4" t="s">
        <v>31</v>
      </c>
      <c r="K11" s="4" t="s">
        <v>56</v>
      </c>
      <c r="L11" s="4" t="s">
        <v>33</v>
      </c>
      <c r="M11" s="4" t="s">
        <v>34</v>
      </c>
      <c r="N11" s="37">
        <v>16.940000000000001</v>
      </c>
      <c r="O11" s="91">
        <f>N11/2.5</f>
        <v>6.7760000000000007</v>
      </c>
      <c r="P11" s="4" t="s">
        <v>35</v>
      </c>
      <c r="Q11" s="3" t="s">
        <v>35</v>
      </c>
      <c r="R11" s="4" t="s">
        <v>36</v>
      </c>
      <c r="S11" s="4" t="s">
        <v>255</v>
      </c>
      <c r="U11" s="4" t="s">
        <v>408</v>
      </c>
      <c r="V11" s="5" t="s">
        <v>409</v>
      </c>
      <c r="W11" s="23"/>
      <c r="X11" s="23"/>
    </row>
    <row r="12" spans="1:26" s="9" customFormat="1" ht="14.1" customHeight="1" x14ac:dyDescent="0.25">
      <c r="A12" s="4" t="s">
        <v>402</v>
      </c>
      <c r="B12" s="4" t="s">
        <v>68</v>
      </c>
      <c r="C12" s="4" t="s">
        <v>414</v>
      </c>
      <c r="D12" s="132" t="s">
        <v>415</v>
      </c>
      <c r="E12" s="4" t="s">
        <v>42</v>
      </c>
      <c r="F12" s="19" t="s">
        <v>410</v>
      </c>
      <c r="G12" s="19" t="s">
        <v>411</v>
      </c>
      <c r="H12" s="4" t="s">
        <v>66</v>
      </c>
      <c r="I12" s="19">
        <v>44.7</v>
      </c>
      <c r="J12" s="4" t="s">
        <v>31</v>
      </c>
      <c r="K12" s="4" t="s">
        <v>56</v>
      </c>
      <c r="L12" s="4" t="s">
        <v>33</v>
      </c>
      <c r="M12" s="4" t="s">
        <v>34</v>
      </c>
      <c r="N12" s="37">
        <v>16.100000000000001</v>
      </c>
      <c r="O12" s="91">
        <f>N12/2.5</f>
        <v>6.44</v>
      </c>
      <c r="P12" s="27" t="s">
        <v>35</v>
      </c>
      <c r="Q12" s="3" t="s">
        <v>35</v>
      </c>
      <c r="R12" s="4" t="s">
        <v>36</v>
      </c>
      <c r="S12" s="4" t="s">
        <v>412</v>
      </c>
      <c r="T12" s="4"/>
      <c r="U12" s="4" t="s">
        <v>413</v>
      </c>
      <c r="V12" s="22" t="s">
        <v>825</v>
      </c>
      <c r="W12" s="23"/>
      <c r="X12" s="23"/>
      <c r="Y12" s="4"/>
      <c r="Z12" s="4"/>
    </row>
    <row r="13" spans="1:26" s="4" customFormat="1" ht="14.1" customHeight="1" x14ac:dyDescent="0.25">
      <c r="A13" s="4" t="s">
        <v>402</v>
      </c>
      <c r="B13" s="3" t="s">
        <v>25</v>
      </c>
      <c r="C13" s="3" t="s">
        <v>40</v>
      </c>
      <c r="D13" s="131" t="s">
        <v>41</v>
      </c>
      <c r="E13" s="3" t="s">
        <v>42</v>
      </c>
      <c r="F13" s="3"/>
      <c r="G13" s="3">
        <v>7.7</v>
      </c>
      <c r="H13" s="3" t="s">
        <v>29</v>
      </c>
      <c r="I13" s="3">
        <v>65.2</v>
      </c>
      <c r="J13" s="3" t="s">
        <v>31</v>
      </c>
      <c r="K13" s="3" t="s">
        <v>44</v>
      </c>
      <c r="L13" s="3" t="s">
        <v>52</v>
      </c>
      <c r="M13" s="3" t="s">
        <v>34</v>
      </c>
      <c r="N13" s="91">
        <v>2.44</v>
      </c>
      <c r="O13" s="91">
        <f>N13/2.5</f>
        <v>0.97599999999999998</v>
      </c>
      <c r="P13" s="3" t="s">
        <v>35</v>
      </c>
      <c r="Q13" s="3" t="s">
        <v>416</v>
      </c>
      <c r="R13" s="3" t="s">
        <v>36</v>
      </c>
      <c r="S13" s="3" t="s">
        <v>417</v>
      </c>
      <c r="T13" s="3"/>
      <c r="U13" s="3" t="s">
        <v>49</v>
      </c>
      <c r="V13" s="3" t="s">
        <v>826</v>
      </c>
      <c r="W13" s="3"/>
      <c r="X13" s="3"/>
      <c r="Y13" s="3"/>
      <c r="Z13" s="3"/>
    </row>
    <row r="14" spans="1:26" s="4" customFormat="1" ht="14.1" customHeight="1" x14ac:dyDescent="0.25">
      <c r="A14" s="4" t="s">
        <v>400</v>
      </c>
      <c r="B14" s="3" t="s">
        <v>25</v>
      </c>
      <c r="C14" s="3" t="s">
        <v>40</v>
      </c>
      <c r="D14" s="131" t="s">
        <v>41</v>
      </c>
      <c r="E14" s="3" t="s">
        <v>42</v>
      </c>
      <c r="F14" s="3"/>
      <c r="G14" s="3">
        <v>7.6</v>
      </c>
      <c r="H14" s="3" t="s">
        <v>43</v>
      </c>
      <c r="I14" s="3">
        <v>68.3</v>
      </c>
      <c r="J14" s="3" t="s">
        <v>31</v>
      </c>
      <c r="K14" s="3" t="s">
        <v>44</v>
      </c>
      <c r="L14" s="3" t="s">
        <v>33</v>
      </c>
      <c r="M14" s="3" t="s">
        <v>34</v>
      </c>
      <c r="N14" s="92" t="s">
        <v>418</v>
      </c>
      <c r="O14" s="92"/>
      <c r="P14" s="3"/>
      <c r="Q14" s="3"/>
      <c r="R14" s="3" t="s">
        <v>36</v>
      </c>
      <c r="S14" s="3" t="s">
        <v>368</v>
      </c>
      <c r="T14" s="3"/>
      <c r="U14" s="3" t="s">
        <v>46</v>
      </c>
      <c r="V14" s="3" t="s">
        <v>765</v>
      </c>
      <c r="W14" s="3"/>
      <c r="X14" s="3"/>
      <c r="Y14" s="3"/>
      <c r="Z14" s="3"/>
    </row>
    <row r="15" spans="1:26" s="4" customFormat="1" ht="14.1" customHeight="1" x14ac:dyDescent="0.25">
      <c r="A15" s="4" t="s">
        <v>400</v>
      </c>
      <c r="B15" s="4" t="s">
        <v>419</v>
      </c>
      <c r="C15" s="4" t="s">
        <v>179</v>
      </c>
      <c r="D15" s="132" t="s">
        <v>261</v>
      </c>
      <c r="E15" s="4" t="s">
        <v>42</v>
      </c>
      <c r="F15" s="19" t="s">
        <v>258</v>
      </c>
      <c r="G15" s="19" t="s">
        <v>420</v>
      </c>
      <c r="H15" s="4" t="s">
        <v>43</v>
      </c>
      <c r="I15" s="19" t="s">
        <v>335</v>
      </c>
      <c r="J15" s="4" t="s">
        <v>31</v>
      </c>
      <c r="K15" s="4" t="s">
        <v>32</v>
      </c>
      <c r="L15" s="4" t="s">
        <v>33</v>
      </c>
      <c r="M15" s="4" t="s">
        <v>34</v>
      </c>
      <c r="N15" s="25">
        <v>109.3</v>
      </c>
      <c r="O15" s="25"/>
      <c r="P15" s="27"/>
      <c r="Q15" s="27"/>
      <c r="R15" s="4" t="s">
        <v>36</v>
      </c>
      <c r="S15" s="3" t="s">
        <v>369</v>
      </c>
      <c r="U15" s="4" t="s">
        <v>421</v>
      </c>
      <c r="V15" s="22" t="s">
        <v>711</v>
      </c>
      <c r="W15" s="26"/>
      <c r="X15" s="26"/>
    </row>
    <row r="16" spans="1:26" s="3" customFormat="1" ht="14.1" customHeight="1" x14ac:dyDescent="0.25">
      <c r="A16" s="4" t="s">
        <v>406</v>
      </c>
      <c r="B16" s="4" t="s">
        <v>25</v>
      </c>
      <c r="C16" s="4" t="s">
        <v>179</v>
      </c>
      <c r="D16" s="132" t="s">
        <v>261</v>
      </c>
      <c r="E16" s="4" t="s">
        <v>42</v>
      </c>
      <c r="F16" s="19" t="s">
        <v>258</v>
      </c>
      <c r="G16" s="19" t="s">
        <v>420</v>
      </c>
      <c r="H16" s="4" t="s">
        <v>43</v>
      </c>
      <c r="I16" s="19" t="s">
        <v>335</v>
      </c>
      <c r="J16" s="4" t="s">
        <v>31</v>
      </c>
      <c r="K16" s="4" t="s">
        <v>44</v>
      </c>
      <c r="L16" s="4" t="s">
        <v>33</v>
      </c>
      <c r="M16" s="4" t="s">
        <v>34</v>
      </c>
      <c r="N16" s="37">
        <v>42</v>
      </c>
      <c r="O16" s="91">
        <f>N16/2.5</f>
        <v>16.8</v>
      </c>
      <c r="P16" s="27" t="s">
        <v>35</v>
      </c>
      <c r="Q16" s="3" t="s">
        <v>35</v>
      </c>
      <c r="R16" s="4" t="s">
        <v>36</v>
      </c>
      <c r="S16" s="3" t="s">
        <v>369</v>
      </c>
      <c r="T16" s="4"/>
      <c r="U16" s="4" t="s">
        <v>260</v>
      </c>
      <c r="V16" s="22" t="s">
        <v>827</v>
      </c>
      <c r="W16" s="4"/>
      <c r="X16" s="4"/>
      <c r="Y16" s="4"/>
      <c r="Z16" s="4"/>
    </row>
    <row r="17" spans="1:26" s="3" customFormat="1" ht="14.1" customHeight="1" x14ac:dyDescent="0.25">
      <c r="A17" s="4" t="s">
        <v>398</v>
      </c>
      <c r="B17" s="4" t="s">
        <v>25</v>
      </c>
      <c r="C17" s="4" t="s">
        <v>40</v>
      </c>
      <c r="D17" s="132" t="s">
        <v>50</v>
      </c>
      <c r="E17" s="4" t="s">
        <v>42</v>
      </c>
      <c r="F17" s="19" t="s">
        <v>410</v>
      </c>
      <c r="G17" s="19" t="s">
        <v>411</v>
      </c>
      <c r="H17" s="4" t="s">
        <v>66</v>
      </c>
      <c r="I17" s="19">
        <v>44.7</v>
      </c>
      <c r="J17" s="4" t="s">
        <v>31</v>
      </c>
      <c r="K17" s="4" t="s">
        <v>44</v>
      </c>
      <c r="L17" s="4" t="s">
        <v>52</v>
      </c>
      <c r="M17" s="4" t="s">
        <v>34</v>
      </c>
      <c r="N17" s="37">
        <v>3.82</v>
      </c>
      <c r="O17" s="91">
        <f>N17/2.5</f>
        <v>1.528</v>
      </c>
      <c r="P17" s="27" t="s">
        <v>35</v>
      </c>
      <c r="Q17" s="27" t="s">
        <v>35</v>
      </c>
      <c r="R17" s="4" t="s">
        <v>36</v>
      </c>
      <c r="S17" s="4" t="s">
        <v>422</v>
      </c>
      <c r="T17" s="4"/>
      <c r="U17" s="4" t="s">
        <v>413</v>
      </c>
      <c r="V17" s="22" t="s">
        <v>828</v>
      </c>
      <c r="W17" s="23"/>
      <c r="X17" s="23"/>
      <c r="Y17" s="4"/>
      <c r="Z17" s="4"/>
    </row>
    <row r="18" spans="1:26" s="3" customFormat="1" ht="14.1" customHeight="1" x14ac:dyDescent="0.25">
      <c r="A18" s="4" t="s">
        <v>402</v>
      </c>
      <c r="B18" s="3" t="s">
        <v>25</v>
      </c>
      <c r="C18" s="3" t="s">
        <v>40</v>
      </c>
      <c r="D18" s="131" t="s">
        <v>50</v>
      </c>
      <c r="E18" s="3" t="s">
        <v>42</v>
      </c>
      <c r="F18" s="3" t="s">
        <v>262</v>
      </c>
      <c r="H18" s="3" t="s">
        <v>29</v>
      </c>
      <c r="J18" s="3" t="s">
        <v>31</v>
      </c>
      <c r="K18" s="3" t="s">
        <v>44</v>
      </c>
      <c r="L18" s="3" t="s">
        <v>33</v>
      </c>
      <c r="M18" s="3" t="s">
        <v>34</v>
      </c>
      <c r="N18" s="18">
        <v>8.49</v>
      </c>
      <c r="O18" s="18"/>
      <c r="R18" s="3" t="s">
        <v>36</v>
      </c>
      <c r="S18" s="41" t="s">
        <v>37</v>
      </c>
      <c r="T18" s="3" t="s">
        <v>423</v>
      </c>
      <c r="U18" s="3" t="s">
        <v>39</v>
      </c>
      <c r="V18" s="3" t="s">
        <v>783</v>
      </c>
    </row>
    <row r="19" spans="1:26" s="4" customFormat="1" ht="14.1" customHeight="1" x14ac:dyDescent="0.25">
      <c r="A19" s="4" t="s">
        <v>406</v>
      </c>
      <c r="B19" s="3" t="s">
        <v>25</v>
      </c>
      <c r="C19" s="3" t="s">
        <v>40</v>
      </c>
      <c r="D19" s="131" t="s">
        <v>50</v>
      </c>
      <c r="E19" s="3" t="s">
        <v>42</v>
      </c>
      <c r="F19" s="3" t="s">
        <v>262</v>
      </c>
      <c r="G19" s="3"/>
      <c r="H19" s="3" t="s">
        <v>29</v>
      </c>
      <c r="I19" s="3"/>
      <c r="J19" s="3" t="s">
        <v>31</v>
      </c>
      <c r="K19" s="3" t="s">
        <v>44</v>
      </c>
      <c r="L19" s="3" t="s">
        <v>33</v>
      </c>
      <c r="M19" s="3" t="s">
        <v>34</v>
      </c>
      <c r="N19" s="18">
        <v>9.5500000000000007</v>
      </c>
      <c r="O19" s="18"/>
      <c r="P19" s="3"/>
      <c r="Q19" s="3"/>
      <c r="R19" s="3" t="s">
        <v>36</v>
      </c>
      <c r="S19" s="41" t="s">
        <v>37</v>
      </c>
      <c r="T19" s="3" t="s">
        <v>424</v>
      </c>
      <c r="U19" s="3" t="s">
        <v>39</v>
      </c>
      <c r="V19" s="3" t="s">
        <v>783</v>
      </c>
      <c r="W19" s="3"/>
      <c r="X19" s="3"/>
      <c r="Y19" s="3"/>
      <c r="Z19" s="3"/>
    </row>
    <row r="20" spans="1:26" s="4" customFormat="1" ht="14.1" customHeight="1" x14ac:dyDescent="0.25">
      <c r="A20" s="3" t="s">
        <v>398</v>
      </c>
      <c r="B20" s="3" t="s">
        <v>25</v>
      </c>
      <c r="C20" s="3" t="s">
        <v>40</v>
      </c>
      <c r="D20" s="131" t="s">
        <v>50</v>
      </c>
      <c r="E20" s="3" t="s">
        <v>42</v>
      </c>
      <c r="F20" s="3" t="s">
        <v>262</v>
      </c>
      <c r="G20" s="3"/>
      <c r="H20" s="3" t="s">
        <v>29</v>
      </c>
      <c r="I20" s="3"/>
      <c r="J20" s="3" t="s">
        <v>31</v>
      </c>
      <c r="K20" s="3" t="s">
        <v>44</v>
      </c>
      <c r="L20" s="3" t="s">
        <v>33</v>
      </c>
      <c r="M20" s="3" t="s">
        <v>34</v>
      </c>
      <c r="N20" s="18">
        <v>3.18</v>
      </c>
      <c r="O20" s="18"/>
      <c r="P20" s="3"/>
      <c r="Q20" s="3"/>
      <c r="R20" s="3" t="s">
        <v>36</v>
      </c>
      <c r="S20" s="41" t="s">
        <v>37</v>
      </c>
      <c r="T20" s="3" t="s">
        <v>425</v>
      </c>
      <c r="U20" s="3" t="s">
        <v>39</v>
      </c>
      <c r="V20" s="3" t="s">
        <v>783</v>
      </c>
      <c r="W20" s="3"/>
      <c r="X20" s="3"/>
      <c r="Y20" s="3"/>
      <c r="Z20" s="3"/>
    </row>
    <row r="21" spans="1:26" s="4" customFormat="1" ht="14.1" customHeight="1" x14ac:dyDescent="0.25">
      <c r="A21" s="4" t="s">
        <v>406</v>
      </c>
      <c r="B21" s="4" t="s">
        <v>419</v>
      </c>
      <c r="C21" s="4" t="s">
        <v>40</v>
      </c>
      <c r="D21" s="132" t="s">
        <v>50</v>
      </c>
      <c r="E21" s="4" t="s">
        <v>42</v>
      </c>
      <c r="F21" s="19" t="s">
        <v>335</v>
      </c>
      <c r="G21" s="19" t="s">
        <v>335</v>
      </c>
      <c r="H21" s="4" t="s">
        <v>426</v>
      </c>
      <c r="I21" s="19" t="s">
        <v>335</v>
      </c>
      <c r="J21" s="4" t="s">
        <v>31</v>
      </c>
      <c r="K21" s="4" t="s">
        <v>32</v>
      </c>
      <c r="L21" s="4" t="s">
        <v>52</v>
      </c>
      <c r="M21" s="4" t="s">
        <v>332</v>
      </c>
      <c r="N21" s="19">
        <v>1</v>
      </c>
      <c r="O21" s="19"/>
      <c r="R21" s="4" t="s">
        <v>36</v>
      </c>
      <c r="S21" s="41" t="s">
        <v>742</v>
      </c>
      <c r="U21" s="4" t="s">
        <v>427</v>
      </c>
      <c r="V21" s="22" t="s">
        <v>712</v>
      </c>
    </row>
    <row r="22" spans="1:26" s="4" customFormat="1" ht="14.1" customHeight="1" x14ac:dyDescent="0.25">
      <c r="A22" s="4" t="s">
        <v>402</v>
      </c>
      <c r="B22" s="4" t="s">
        <v>419</v>
      </c>
      <c r="C22" s="4" t="s">
        <v>40</v>
      </c>
      <c r="D22" s="132" t="s">
        <v>50</v>
      </c>
      <c r="E22" s="4" t="s">
        <v>42</v>
      </c>
      <c r="F22" s="19" t="s">
        <v>335</v>
      </c>
      <c r="G22" s="19" t="s">
        <v>335</v>
      </c>
      <c r="H22" s="4" t="s">
        <v>426</v>
      </c>
      <c r="I22" s="19" t="s">
        <v>335</v>
      </c>
      <c r="J22" s="4" t="s">
        <v>31</v>
      </c>
      <c r="K22" s="4" t="s">
        <v>32</v>
      </c>
      <c r="L22" s="4" t="s">
        <v>52</v>
      </c>
      <c r="M22" s="4" t="s">
        <v>428</v>
      </c>
      <c r="N22" s="19">
        <v>4.7</v>
      </c>
      <c r="O22" s="19"/>
      <c r="R22" s="4" t="s">
        <v>36</v>
      </c>
      <c r="S22" s="41" t="s">
        <v>742</v>
      </c>
      <c r="U22" s="4" t="s">
        <v>427</v>
      </c>
      <c r="V22" s="22" t="s">
        <v>712</v>
      </c>
    </row>
    <row r="23" spans="1:26" s="4" customFormat="1" ht="14.1" customHeight="1" x14ac:dyDescent="0.25">
      <c r="A23" s="4" t="s">
        <v>400</v>
      </c>
      <c r="B23" s="4" t="s">
        <v>419</v>
      </c>
      <c r="C23" s="4" t="s">
        <v>40</v>
      </c>
      <c r="D23" s="132" t="s">
        <v>50</v>
      </c>
      <c r="E23" s="4" t="s">
        <v>42</v>
      </c>
      <c r="F23" s="19" t="s">
        <v>335</v>
      </c>
      <c r="G23" s="19" t="s">
        <v>335</v>
      </c>
      <c r="H23" s="4" t="s">
        <v>426</v>
      </c>
      <c r="I23" s="19" t="s">
        <v>335</v>
      </c>
      <c r="J23" s="4" t="s">
        <v>31</v>
      </c>
      <c r="K23" s="4" t="s">
        <v>32</v>
      </c>
      <c r="L23" s="4" t="s">
        <v>52</v>
      </c>
      <c r="M23" s="4" t="s">
        <v>332</v>
      </c>
      <c r="N23" s="19">
        <v>3.6</v>
      </c>
      <c r="O23" s="19"/>
      <c r="R23" s="4" t="s">
        <v>36</v>
      </c>
      <c r="S23" s="41" t="s">
        <v>742</v>
      </c>
      <c r="U23" s="4" t="s">
        <v>427</v>
      </c>
      <c r="V23" s="22" t="s">
        <v>712</v>
      </c>
    </row>
    <row r="24" spans="1:26" s="4" customFormat="1" ht="14.1" customHeight="1" x14ac:dyDescent="0.25">
      <c r="A24" s="3" t="s">
        <v>404</v>
      </c>
      <c r="B24" s="3" t="s">
        <v>25</v>
      </c>
      <c r="C24" s="3" t="s">
        <v>40</v>
      </c>
      <c r="D24" s="131" t="s">
        <v>59</v>
      </c>
      <c r="E24" s="3" t="s">
        <v>42</v>
      </c>
      <c r="F24" s="3"/>
      <c r="G24" s="3"/>
      <c r="H24" s="3"/>
      <c r="I24" s="3"/>
      <c r="J24" s="3" t="s">
        <v>31</v>
      </c>
      <c r="K24" s="3" t="s">
        <v>44</v>
      </c>
      <c r="L24" s="4" t="s">
        <v>33</v>
      </c>
      <c r="M24" s="3" t="s">
        <v>34</v>
      </c>
      <c r="N24" s="91">
        <v>4.8637632934686401</v>
      </c>
      <c r="O24" s="91">
        <f>N24/2.5</f>
        <v>1.9455053173874561</v>
      </c>
      <c r="P24" s="3" t="s">
        <v>35</v>
      </c>
      <c r="Q24" s="3" t="s">
        <v>35</v>
      </c>
      <c r="R24" s="3" t="s">
        <v>36</v>
      </c>
      <c r="S24" s="3" t="s">
        <v>62</v>
      </c>
      <c r="T24" s="3" t="s">
        <v>405</v>
      </c>
      <c r="U24" s="3" t="s">
        <v>63</v>
      </c>
      <c r="V24" s="3" t="s">
        <v>760</v>
      </c>
      <c r="W24" s="3"/>
      <c r="X24" s="3"/>
      <c r="Y24" s="3"/>
      <c r="Z24" s="3"/>
    </row>
    <row r="25" spans="1:26" s="4" customFormat="1" ht="14.1" customHeight="1" x14ac:dyDescent="0.25">
      <c r="A25" s="3" t="s">
        <v>402</v>
      </c>
      <c r="B25" s="3" t="s">
        <v>25</v>
      </c>
      <c r="C25" s="3" t="s">
        <v>40</v>
      </c>
      <c r="D25" s="131" t="s">
        <v>59</v>
      </c>
      <c r="E25" s="3" t="s">
        <v>42</v>
      </c>
      <c r="F25" s="3" t="s">
        <v>30</v>
      </c>
      <c r="G25" s="3" t="s">
        <v>60</v>
      </c>
      <c r="H25" s="3" t="s">
        <v>29</v>
      </c>
      <c r="I25" s="3" t="s">
        <v>61</v>
      </c>
      <c r="J25" s="3" t="s">
        <v>31</v>
      </c>
      <c r="K25" s="3" t="s">
        <v>44</v>
      </c>
      <c r="L25" s="3"/>
      <c r="M25" s="3" t="s">
        <v>34</v>
      </c>
      <c r="N25" s="3">
        <v>6.37</v>
      </c>
      <c r="O25" s="3"/>
      <c r="P25" s="3"/>
      <c r="Q25" s="3"/>
      <c r="R25" s="3" t="s">
        <v>36</v>
      </c>
      <c r="S25" s="3" t="s">
        <v>62</v>
      </c>
      <c r="T25" s="3"/>
      <c r="U25" s="3" t="s">
        <v>63</v>
      </c>
      <c r="V25" s="3" t="s">
        <v>760</v>
      </c>
      <c r="W25" s="3"/>
      <c r="X25" s="3"/>
      <c r="Y25" s="3"/>
      <c r="Z25" s="3"/>
    </row>
    <row r="26" spans="1:26" s="4" customFormat="1" ht="14.1" customHeight="1" x14ac:dyDescent="0.25">
      <c r="A26" s="3" t="s">
        <v>398</v>
      </c>
      <c r="B26" s="3" t="s">
        <v>25</v>
      </c>
      <c r="C26" s="3" t="s">
        <v>40</v>
      </c>
      <c r="D26" s="131" t="s">
        <v>59</v>
      </c>
      <c r="E26" s="3" t="s">
        <v>42</v>
      </c>
      <c r="F26" s="3" t="s">
        <v>30</v>
      </c>
      <c r="G26" s="3" t="s">
        <v>60</v>
      </c>
      <c r="H26" s="3" t="s">
        <v>29</v>
      </c>
      <c r="I26" s="3" t="s">
        <v>61</v>
      </c>
      <c r="J26" s="3" t="s">
        <v>31</v>
      </c>
      <c r="K26" s="3" t="s">
        <v>44</v>
      </c>
      <c r="L26" s="3"/>
      <c r="M26" s="3" t="s">
        <v>34</v>
      </c>
      <c r="N26" s="3">
        <v>4.25</v>
      </c>
      <c r="O26" s="3"/>
      <c r="P26" s="3"/>
      <c r="Q26" s="3"/>
      <c r="R26" s="3" t="s">
        <v>36</v>
      </c>
      <c r="S26" s="3" t="s">
        <v>62</v>
      </c>
      <c r="T26" s="3"/>
      <c r="U26" s="3" t="s">
        <v>63</v>
      </c>
      <c r="V26" s="3" t="s">
        <v>760</v>
      </c>
      <c r="W26" s="3"/>
      <c r="X26" s="3"/>
      <c r="Y26" s="3"/>
      <c r="Z26" s="3"/>
    </row>
    <row r="27" spans="1:26" s="4" customFormat="1" ht="14.1" customHeight="1" x14ac:dyDescent="0.25">
      <c r="A27" s="3" t="s">
        <v>400</v>
      </c>
      <c r="B27" s="3" t="s">
        <v>25</v>
      </c>
      <c r="C27" s="3" t="s">
        <v>40</v>
      </c>
      <c r="D27" s="131" t="s">
        <v>59</v>
      </c>
      <c r="E27" s="3" t="s">
        <v>42</v>
      </c>
      <c r="F27" s="3" t="s">
        <v>30</v>
      </c>
      <c r="G27" s="3" t="s">
        <v>60</v>
      </c>
      <c r="H27" s="3" t="s">
        <v>29</v>
      </c>
      <c r="I27" s="3" t="s">
        <v>61</v>
      </c>
      <c r="J27" s="3" t="s">
        <v>31</v>
      </c>
      <c r="K27" s="3" t="s">
        <v>44</v>
      </c>
      <c r="L27" s="3"/>
      <c r="M27" s="3" t="s">
        <v>34</v>
      </c>
      <c r="N27" s="3">
        <v>4.25</v>
      </c>
      <c r="O27" s="3"/>
      <c r="P27" s="3"/>
      <c r="Q27" s="3"/>
      <c r="R27" s="3" t="s">
        <v>36</v>
      </c>
      <c r="S27" s="3" t="s">
        <v>62</v>
      </c>
      <c r="T27" s="3"/>
      <c r="U27" s="3" t="s">
        <v>63</v>
      </c>
      <c r="V27" s="3" t="s">
        <v>760</v>
      </c>
      <c r="W27" s="3"/>
      <c r="X27" s="3"/>
      <c r="Y27" s="3"/>
      <c r="Z27" s="3"/>
    </row>
    <row r="28" spans="1:26" s="4" customFormat="1" ht="14.1" customHeight="1" x14ac:dyDescent="0.25">
      <c r="A28" s="3" t="s">
        <v>404</v>
      </c>
      <c r="B28" s="3" t="s">
        <v>25</v>
      </c>
      <c r="C28" s="3" t="s">
        <v>64</v>
      </c>
      <c r="D28" s="131" t="s">
        <v>65</v>
      </c>
      <c r="E28" s="3" t="s">
        <v>42</v>
      </c>
      <c r="F28" s="19"/>
      <c r="G28" s="19"/>
      <c r="H28" s="3" t="s">
        <v>66</v>
      </c>
      <c r="I28" s="19"/>
      <c r="J28" s="3" t="s">
        <v>31</v>
      </c>
      <c r="K28" s="3" t="s">
        <v>56</v>
      </c>
      <c r="L28" s="4" t="s">
        <v>33</v>
      </c>
      <c r="M28" s="3" t="s">
        <v>34</v>
      </c>
      <c r="N28" s="37">
        <v>4.8637632934686401</v>
      </c>
      <c r="O28" s="91">
        <f>N28/2.5</f>
        <v>1.9455053173874561</v>
      </c>
      <c r="P28" s="4" t="s">
        <v>35</v>
      </c>
      <c r="Q28" s="3" t="s">
        <v>35</v>
      </c>
      <c r="R28" s="3" t="s">
        <v>36</v>
      </c>
      <c r="S28" s="3" t="s">
        <v>62</v>
      </c>
      <c r="T28" s="4" t="s">
        <v>405</v>
      </c>
      <c r="U28" s="3" t="s">
        <v>63</v>
      </c>
      <c r="V28" s="3" t="s">
        <v>760</v>
      </c>
      <c r="W28" s="23"/>
      <c r="X28" s="23"/>
    </row>
    <row r="29" spans="1:26" s="4" customFormat="1" ht="14.1" customHeight="1" x14ac:dyDescent="0.25">
      <c r="A29" s="3" t="s">
        <v>402</v>
      </c>
      <c r="B29" s="3" t="s">
        <v>25</v>
      </c>
      <c r="C29" s="3" t="s">
        <v>64</v>
      </c>
      <c r="D29" s="131" t="s">
        <v>65</v>
      </c>
      <c r="E29" s="3" t="s">
        <v>42</v>
      </c>
      <c r="F29" s="3" t="s">
        <v>67</v>
      </c>
      <c r="G29" s="3">
        <v>8.3000000000000007</v>
      </c>
      <c r="H29" s="3" t="s">
        <v>66</v>
      </c>
      <c r="I29" s="3">
        <v>82</v>
      </c>
      <c r="J29" s="3" t="s">
        <v>31</v>
      </c>
      <c r="K29" s="3" t="s">
        <v>56</v>
      </c>
      <c r="L29" s="3"/>
      <c r="M29" s="3" t="s">
        <v>34</v>
      </c>
      <c r="N29" s="3">
        <v>6.37</v>
      </c>
      <c r="O29" s="3"/>
      <c r="R29" s="3" t="s">
        <v>36</v>
      </c>
      <c r="S29" s="3" t="s">
        <v>62</v>
      </c>
      <c r="T29" s="3"/>
      <c r="U29" s="3" t="s">
        <v>63</v>
      </c>
      <c r="V29" s="3" t="s">
        <v>760</v>
      </c>
      <c r="W29" s="3"/>
      <c r="X29" s="3"/>
      <c r="Y29" s="3"/>
      <c r="Z29" s="3"/>
    </row>
    <row r="30" spans="1:26" s="4" customFormat="1" ht="14.1" customHeight="1" x14ac:dyDescent="0.25">
      <c r="A30" s="3" t="s">
        <v>400</v>
      </c>
      <c r="B30" s="3" t="s">
        <v>25</v>
      </c>
      <c r="C30" s="3" t="s">
        <v>64</v>
      </c>
      <c r="D30" s="131" t="s">
        <v>65</v>
      </c>
      <c r="E30" s="3" t="s">
        <v>42</v>
      </c>
      <c r="F30" s="3" t="s">
        <v>67</v>
      </c>
      <c r="G30" s="3">
        <v>8.3000000000000007</v>
      </c>
      <c r="H30" s="3" t="s">
        <v>66</v>
      </c>
      <c r="I30" s="3">
        <v>82</v>
      </c>
      <c r="J30" s="3" t="s">
        <v>31</v>
      </c>
      <c r="K30" s="3" t="s">
        <v>56</v>
      </c>
      <c r="L30" s="3"/>
      <c r="M30" s="3" t="s">
        <v>34</v>
      </c>
      <c r="N30" s="3">
        <v>4.25</v>
      </c>
      <c r="O30" s="3"/>
      <c r="R30" s="3" t="s">
        <v>36</v>
      </c>
      <c r="S30" s="3" t="s">
        <v>62</v>
      </c>
      <c r="T30" s="3"/>
      <c r="U30" s="3" t="s">
        <v>63</v>
      </c>
      <c r="V30" s="3" t="s">
        <v>760</v>
      </c>
      <c r="W30" s="3"/>
      <c r="X30" s="3"/>
      <c r="Y30" s="3"/>
      <c r="Z30" s="3"/>
    </row>
    <row r="31" spans="1:26" s="4" customFormat="1" ht="14.1" customHeight="1" x14ac:dyDescent="0.25">
      <c r="A31" s="3" t="s">
        <v>398</v>
      </c>
      <c r="B31" s="3" t="s">
        <v>25</v>
      </c>
      <c r="C31" s="3" t="s">
        <v>64</v>
      </c>
      <c r="D31" s="131" t="s">
        <v>65</v>
      </c>
      <c r="E31" s="3" t="s">
        <v>42</v>
      </c>
      <c r="F31" s="3" t="s">
        <v>67</v>
      </c>
      <c r="G31" s="3">
        <v>8.3000000000000007</v>
      </c>
      <c r="H31" s="3" t="s">
        <v>66</v>
      </c>
      <c r="I31" s="3">
        <v>82</v>
      </c>
      <c r="J31" s="3" t="s">
        <v>31</v>
      </c>
      <c r="K31" s="3" t="s">
        <v>56</v>
      </c>
      <c r="L31" s="3"/>
      <c r="M31" s="3" t="s">
        <v>34</v>
      </c>
      <c r="N31" s="3">
        <v>4.25</v>
      </c>
      <c r="O31" s="3"/>
      <c r="R31" s="3" t="s">
        <v>36</v>
      </c>
      <c r="S31" s="3" t="s">
        <v>62</v>
      </c>
      <c r="T31" s="3"/>
      <c r="U31" s="3" t="s">
        <v>63</v>
      </c>
      <c r="V31" s="3" t="s">
        <v>760</v>
      </c>
      <c r="W31" s="3"/>
      <c r="X31" s="3"/>
      <c r="Y31" s="3"/>
      <c r="Z31" s="3"/>
    </row>
    <row r="32" spans="1:26" s="4" customFormat="1" ht="14.1" customHeight="1" x14ac:dyDescent="0.25">
      <c r="A32" s="4" t="s">
        <v>398</v>
      </c>
      <c r="B32" s="4" t="s">
        <v>68</v>
      </c>
      <c r="C32" s="4" t="s">
        <v>429</v>
      </c>
      <c r="D32" s="132" t="s">
        <v>430</v>
      </c>
      <c r="E32" s="4" t="s">
        <v>42</v>
      </c>
      <c r="F32" s="19" t="s">
        <v>410</v>
      </c>
      <c r="G32" s="19" t="s">
        <v>411</v>
      </c>
      <c r="H32" s="4" t="s">
        <v>66</v>
      </c>
      <c r="I32" s="19">
        <v>44.7</v>
      </c>
      <c r="J32" s="4" t="s">
        <v>31</v>
      </c>
      <c r="K32" s="4" t="s">
        <v>56</v>
      </c>
      <c r="L32" s="4" t="s">
        <v>33</v>
      </c>
      <c r="M32" s="4" t="s">
        <v>34</v>
      </c>
      <c r="N32" s="37">
        <v>16.100000000000001</v>
      </c>
      <c r="O32" s="91">
        <f>N32/2.5</f>
        <v>6.44</v>
      </c>
      <c r="P32" s="27" t="s">
        <v>35</v>
      </c>
      <c r="Q32" s="3" t="s">
        <v>35</v>
      </c>
      <c r="R32" s="4" t="s">
        <v>36</v>
      </c>
      <c r="S32" s="4" t="s">
        <v>412</v>
      </c>
      <c r="U32" s="4" t="s">
        <v>413</v>
      </c>
      <c r="V32" s="22" t="s">
        <v>828</v>
      </c>
      <c r="W32" s="23"/>
      <c r="X32" s="23"/>
    </row>
    <row r="33" spans="1:26" s="4" customFormat="1" ht="14.1" customHeight="1" x14ac:dyDescent="0.25">
      <c r="A33" s="4" t="s">
        <v>404</v>
      </c>
      <c r="B33" s="4" t="s">
        <v>68</v>
      </c>
      <c r="C33" s="4" t="s">
        <v>69</v>
      </c>
      <c r="D33" s="132" t="s">
        <v>70</v>
      </c>
      <c r="E33" s="4" t="s">
        <v>42</v>
      </c>
      <c r="F33" s="19" t="s">
        <v>829</v>
      </c>
      <c r="G33" s="19" t="s">
        <v>335</v>
      </c>
      <c r="H33" s="4" t="s">
        <v>432</v>
      </c>
      <c r="I33" s="19" t="s">
        <v>335</v>
      </c>
      <c r="J33" s="4" t="s">
        <v>31</v>
      </c>
      <c r="K33" s="4" t="s">
        <v>56</v>
      </c>
      <c r="L33" s="4" t="s">
        <v>33</v>
      </c>
      <c r="M33" s="4" t="s">
        <v>34</v>
      </c>
      <c r="N33" s="37">
        <v>5.4956880804566675</v>
      </c>
      <c r="O33" s="91">
        <f>N33/2.5</f>
        <v>2.1982752321826671</v>
      </c>
      <c r="P33" s="4" t="s">
        <v>35</v>
      </c>
      <c r="Q33" s="3" t="s">
        <v>47</v>
      </c>
      <c r="R33" s="4" t="s">
        <v>36</v>
      </c>
      <c r="S33" s="4" t="s">
        <v>830</v>
      </c>
      <c r="T33" s="4" t="s">
        <v>433</v>
      </c>
      <c r="U33" s="4" t="s">
        <v>427</v>
      </c>
      <c r="V33" s="22" t="s">
        <v>713</v>
      </c>
    </row>
    <row r="34" spans="1:26" s="4" customFormat="1" ht="14.1" customHeight="1" x14ac:dyDescent="0.25">
      <c r="A34" s="4" t="s">
        <v>402</v>
      </c>
      <c r="B34" s="4" t="s">
        <v>68</v>
      </c>
      <c r="C34" s="4" t="s">
        <v>69</v>
      </c>
      <c r="D34" s="132" t="s">
        <v>70</v>
      </c>
      <c r="E34" s="4" t="s">
        <v>42</v>
      </c>
      <c r="F34" s="19" t="s">
        <v>431</v>
      </c>
      <c r="G34" s="19" t="s">
        <v>335</v>
      </c>
      <c r="H34" s="4" t="s">
        <v>432</v>
      </c>
      <c r="I34" s="19" t="s">
        <v>335</v>
      </c>
      <c r="J34" s="4" t="s">
        <v>31</v>
      </c>
      <c r="K34" s="4" t="s">
        <v>56</v>
      </c>
      <c r="L34" s="4" t="s">
        <v>33</v>
      </c>
      <c r="M34" s="4" t="s">
        <v>34</v>
      </c>
      <c r="N34" s="19">
        <v>7.6</v>
      </c>
      <c r="O34" s="19"/>
      <c r="R34" s="4" t="s">
        <v>36</v>
      </c>
      <c r="S34" s="4" t="s">
        <v>830</v>
      </c>
      <c r="U34" s="4" t="s">
        <v>427</v>
      </c>
      <c r="V34" s="22" t="s">
        <v>713</v>
      </c>
      <c r="W34" s="23"/>
      <c r="X34" s="23"/>
    </row>
    <row r="35" spans="1:26" s="4" customFormat="1" ht="14.1" customHeight="1" x14ac:dyDescent="0.25">
      <c r="A35" s="4" t="s">
        <v>400</v>
      </c>
      <c r="B35" s="4" t="s">
        <v>68</v>
      </c>
      <c r="C35" s="4" t="s">
        <v>69</v>
      </c>
      <c r="D35" s="132" t="s">
        <v>70</v>
      </c>
      <c r="E35" s="4" t="s">
        <v>42</v>
      </c>
      <c r="F35" s="19" t="s">
        <v>431</v>
      </c>
      <c r="G35" s="19" t="s">
        <v>335</v>
      </c>
      <c r="H35" s="4" t="s">
        <v>432</v>
      </c>
      <c r="I35" s="19" t="s">
        <v>335</v>
      </c>
      <c r="J35" s="4" t="s">
        <v>31</v>
      </c>
      <c r="K35" s="4" t="s">
        <v>56</v>
      </c>
      <c r="L35" s="4" t="s">
        <v>33</v>
      </c>
      <c r="M35" s="4" t="s">
        <v>34</v>
      </c>
      <c r="N35" s="19">
        <v>8.4</v>
      </c>
      <c r="O35" s="19"/>
      <c r="R35" s="4" t="s">
        <v>36</v>
      </c>
      <c r="S35" s="4" t="s">
        <v>830</v>
      </c>
      <c r="U35" s="4" t="s">
        <v>427</v>
      </c>
      <c r="V35" s="22" t="s">
        <v>713</v>
      </c>
      <c r="W35" s="23"/>
      <c r="X35" s="23"/>
    </row>
    <row r="36" spans="1:26" s="4" customFormat="1" ht="14.1" customHeight="1" x14ac:dyDescent="0.25">
      <c r="A36" s="3" t="s">
        <v>398</v>
      </c>
      <c r="B36" s="4" t="s">
        <v>68</v>
      </c>
      <c r="C36" s="4" t="s">
        <v>69</v>
      </c>
      <c r="D36" s="132" t="s">
        <v>70</v>
      </c>
      <c r="E36" s="4" t="s">
        <v>42</v>
      </c>
      <c r="F36" s="19" t="s">
        <v>829</v>
      </c>
      <c r="G36" s="19" t="s">
        <v>335</v>
      </c>
      <c r="H36" s="4" t="s">
        <v>432</v>
      </c>
      <c r="I36" s="19" t="s">
        <v>335</v>
      </c>
      <c r="J36" s="4" t="s">
        <v>31</v>
      </c>
      <c r="K36" s="4" t="s">
        <v>56</v>
      </c>
      <c r="L36" s="4" t="s">
        <v>33</v>
      </c>
      <c r="M36" s="4" t="s">
        <v>34</v>
      </c>
      <c r="N36" s="19">
        <v>2.6</v>
      </c>
      <c r="O36" s="19"/>
      <c r="R36" s="4" t="s">
        <v>36</v>
      </c>
      <c r="S36" s="4" t="s">
        <v>830</v>
      </c>
      <c r="U36" s="4" t="s">
        <v>427</v>
      </c>
      <c r="V36" s="22" t="s">
        <v>713</v>
      </c>
      <c r="W36" s="23"/>
      <c r="X36" s="23"/>
    </row>
    <row r="37" spans="1:26" s="4" customFormat="1" ht="14.1" customHeight="1" x14ac:dyDescent="0.25">
      <c r="A37" s="4" t="s">
        <v>400</v>
      </c>
      <c r="B37" s="4" t="s">
        <v>68</v>
      </c>
      <c r="C37" s="4" t="s">
        <v>69</v>
      </c>
      <c r="D37" s="132" t="s">
        <v>70</v>
      </c>
      <c r="E37" s="4" t="s">
        <v>42</v>
      </c>
      <c r="F37" s="19" t="s">
        <v>410</v>
      </c>
      <c r="G37" s="19" t="s">
        <v>411</v>
      </c>
      <c r="H37" s="4" t="s">
        <v>66</v>
      </c>
      <c r="I37" s="19">
        <v>44.7</v>
      </c>
      <c r="J37" s="4" t="s">
        <v>31</v>
      </c>
      <c r="K37" s="4" t="s">
        <v>56</v>
      </c>
      <c r="L37" s="4" t="s">
        <v>33</v>
      </c>
      <c r="M37" s="4" t="s">
        <v>34</v>
      </c>
      <c r="N37" s="19">
        <v>8.0500000000000007</v>
      </c>
      <c r="O37" s="19"/>
      <c r="P37" s="27"/>
      <c r="Q37" s="24"/>
      <c r="R37" s="4" t="s">
        <v>36</v>
      </c>
      <c r="S37" s="4" t="s">
        <v>434</v>
      </c>
      <c r="U37" s="4" t="s">
        <v>413</v>
      </c>
      <c r="V37" s="22" t="s">
        <v>828</v>
      </c>
      <c r="W37" s="26"/>
      <c r="X37" s="26"/>
    </row>
    <row r="38" spans="1:26" s="8" customFormat="1" ht="14.1" customHeight="1" x14ac:dyDescent="0.25">
      <c r="A38" s="4" t="s">
        <v>435</v>
      </c>
      <c r="B38" s="4" t="s">
        <v>68</v>
      </c>
      <c r="C38" s="4" t="s">
        <v>71</v>
      </c>
      <c r="D38" s="132" t="s">
        <v>72</v>
      </c>
      <c r="E38" s="4" t="s">
        <v>42</v>
      </c>
      <c r="F38" s="19" t="s">
        <v>410</v>
      </c>
      <c r="G38" s="19" t="s">
        <v>411</v>
      </c>
      <c r="H38" s="4" t="s">
        <v>66</v>
      </c>
      <c r="I38" s="19">
        <v>44.7</v>
      </c>
      <c r="J38" s="4" t="s">
        <v>31</v>
      </c>
      <c r="K38" s="4" t="s">
        <v>56</v>
      </c>
      <c r="L38" s="4" t="s">
        <v>33</v>
      </c>
      <c r="M38" s="4" t="s">
        <v>34</v>
      </c>
      <c r="N38" s="37">
        <v>16.100000000000001</v>
      </c>
      <c r="O38" s="91">
        <f>N38/2.5</f>
        <v>6.44</v>
      </c>
      <c r="P38" s="27" t="s">
        <v>35</v>
      </c>
      <c r="Q38" s="3" t="s">
        <v>35</v>
      </c>
      <c r="R38" s="4" t="s">
        <v>36</v>
      </c>
      <c r="S38" s="4" t="s">
        <v>412</v>
      </c>
      <c r="T38" s="4"/>
      <c r="U38" s="4" t="s">
        <v>413</v>
      </c>
      <c r="V38" s="22" t="s">
        <v>828</v>
      </c>
      <c r="W38" s="23"/>
      <c r="X38" s="23"/>
      <c r="Y38" s="4"/>
      <c r="Z38" s="4"/>
    </row>
    <row r="39" spans="1:26" s="8" customFormat="1" ht="14.1" customHeight="1" x14ac:dyDescent="0.25">
      <c r="A39" s="3" t="s">
        <v>400</v>
      </c>
      <c r="B39" s="4" t="s">
        <v>68</v>
      </c>
      <c r="C39" s="4" t="s">
        <v>83</v>
      </c>
      <c r="D39" s="132" t="s">
        <v>84</v>
      </c>
      <c r="E39" s="4" t="s">
        <v>42</v>
      </c>
      <c r="F39" s="19" t="s">
        <v>67</v>
      </c>
      <c r="G39" s="19" t="s">
        <v>335</v>
      </c>
      <c r="H39" s="4" t="s">
        <v>432</v>
      </c>
      <c r="I39" s="19" t="s">
        <v>335</v>
      </c>
      <c r="J39" s="4" t="s">
        <v>31</v>
      </c>
      <c r="K39" s="4" t="s">
        <v>56</v>
      </c>
      <c r="L39" s="4" t="s">
        <v>33</v>
      </c>
      <c r="M39" s="4" t="s">
        <v>34</v>
      </c>
      <c r="N39" s="19">
        <v>12</v>
      </c>
      <c r="O39" s="19"/>
      <c r="P39" s="27"/>
      <c r="Q39" s="24"/>
      <c r="R39" s="4" t="s">
        <v>36</v>
      </c>
      <c r="S39" s="4" t="s">
        <v>831</v>
      </c>
      <c r="T39" s="4"/>
      <c r="U39" s="4" t="s">
        <v>427</v>
      </c>
      <c r="V39" s="22" t="s">
        <v>712</v>
      </c>
      <c r="W39" s="4"/>
      <c r="X39" s="4"/>
      <c r="Y39" s="4"/>
      <c r="Z39" s="4"/>
    </row>
    <row r="40" spans="1:26" s="3" customFormat="1" ht="14.1" customHeight="1" x14ac:dyDescent="0.25">
      <c r="A40" s="3" t="s">
        <v>398</v>
      </c>
      <c r="B40" s="4" t="s">
        <v>68</v>
      </c>
      <c r="C40" s="4" t="s">
        <v>83</v>
      </c>
      <c r="D40" s="132" t="s">
        <v>84</v>
      </c>
      <c r="E40" s="4" t="s">
        <v>42</v>
      </c>
      <c r="F40" s="19" t="s">
        <v>67</v>
      </c>
      <c r="G40" s="19" t="s">
        <v>335</v>
      </c>
      <c r="H40" s="4" t="s">
        <v>432</v>
      </c>
      <c r="I40" s="19" t="s">
        <v>335</v>
      </c>
      <c r="J40" s="4" t="s">
        <v>31</v>
      </c>
      <c r="K40" s="4" t="s">
        <v>56</v>
      </c>
      <c r="L40" s="4" t="s">
        <v>33</v>
      </c>
      <c r="M40" s="4" t="s">
        <v>34</v>
      </c>
      <c r="N40" s="19">
        <v>12.9</v>
      </c>
      <c r="O40" s="19"/>
      <c r="P40" s="27"/>
      <c r="Q40" s="24"/>
      <c r="R40" s="4" t="s">
        <v>833</v>
      </c>
      <c r="S40" s="4" t="s">
        <v>831</v>
      </c>
      <c r="T40" s="4"/>
      <c r="U40" s="4" t="s">
        <v>427</v>
      </c>
      <c r="V40" s="22" t="s">
        <v>712</v>
      </c>
      <c r="W40" s="4"/>
      <c r="X40" s="4"/>
      <c r="Y40" s="4"/>
      <c r="Z40" s="4"/>
    </row>
    <row r="41" spans="1:26" s="4" customFormat="1" ht="14.1" customHeight="1" x14ac:dyDescent="0.25">
      <c r="A41" s="4" t="s">
        <v>402</v>
      </c>
      <c r="B41" s="4" t="s">
        <v>68</v>
      </c>
      <c r="C41" s="4" t="s">
        <v>83</v>
      </c>
      <c r="D41" s="132" t="s">
        <v>84</v>
      </c>
      <c r="E41" s="4" t="s">
        <v>42</v>
      </c>
      <c r="F41" s="19" t="s">
        <v>67</v>
      </c>
      <c r="G41" s="19" t="s">
        <v>335</v>
      </c>
      <c r="H41" s="4" t="s">
        <v>432</v>
      </c>
      <c r="I41" s="19" t="s">
        <v>335</v>
      </c>
      <c r="J41" s="4" t="s">
        <v>31</v>
      </c>
      <c r="K41" s="4" t="s">
        <v>56</v>
      </c>
      <c r="L41" s="4" t="s">
        <v>33</v>
      </c>
      <c r="M41" s="4" t="s">
        <v>34</v>
      </c>
      <c r="N41" s="19">
        <v>8.8000000000000007</v>
      </c>
      <c r="O41" s="19"/>
      <c r="P41" s="27"/>
      <c r="Q41" s="24"/>
      <c r="R41" s="4" t="s">
        <v>36</v>
      </c>
      <c r="S41" s="4" t="s">
        <v>831</v>
      </c>
      <c r="U41" s="4" t="s">
        <v>427</v>
      </c>
      <c r="V41" s="22" t="s">
        <v>712</v>
      </c>
    </row>
    <row r="42" spans="1:26" s="4" customFormat="1" ht="14.1" customHeight="1" x14ac:dyDescent="0.25">
      <c r="A42" s="3" t="s">
        <v>404</v>
      </c>
      <c r="B42" s="3" t="s">
        <v>68</v>
      </c>
      <c r="C42" s="4" t="s">
        <v>83</v>
      </c>
      <c r="D42" s="132" t="s">
        <v>84</v>
      </c>
      <c r="E42" s="4" t="s">
        <v>42</v>
      </c>
      <c r="F42" s="19" t="s">
        <v>832</v>
      </c>
      <c r="G42" s="19" t="s">
        <v>335</v>
      </c>
      <c r="H42" s="4" t="s">
        <v>432</v>
      </c>
      <c r="I42" s="19" t="s">
        <v>335</v>
      </c>
      <c r="J42" s="4" t="s">
        <v>31</v>
      </c>
      <c r="K42" s="4" t="s">
        <v>56</v>
      </c>
      <c r="L42" s="4" t="s">
        <v>33</v>
      </c>
      <c r="M42" s="4" t="s">
        <v>34</v>
      </c>
      <c r="N42" s="37">
        <v>11.085395939013186</v>
      </c>
      <c r="O42" s="91">
        <f>N42/2.5</f>
        <v>4.434158375605274</v>
      </c>
      <c r="P42" s="27" t="s">
        <v>35</v>
      </c>
      <c r="Q42" s="3" t="s">
        <v>35</v>
      </c>
      <c r="R42" s="4" t="s">
        <v>36</v>
      </c>
      <c r="S42" s="4" t="s">
        <v>831</v>
      </c>
      <c r="T42" s="4" t="s">
        <v>436</v>
      </c>
      <c r="U42" s="4" t="s">
        <v>427</v>
      </c>
      <c r="V42" s="22" t="s">
        <v>712</v>
      </c>
      <c r="W42" s="23"/>
      <c r="X42" s="23"/>
    </row>
    <row r="43" spans="1:26" s="4" customFormat="1" ht="14.1" customHeight="1" x14ac:dyDescent="0.25">
      <c r="A43" s="9" t="s">
        <v>400</v>
      </c>
      <c r="B43" s="8" t="s">
        <v>25</v>
      </c>
      <c r="C43" s="8" t="s">
        <v>40</v>
      </c>
      <c r="D43" s="133" t="s">
        <v>41</v>
      </c>
      <c r="E43" s="8" t="s">
        <v>42</v>
      </c>
      <c r="F43" s="8"/>
      <c r="G43" s="8">
        <v>7.6</v>
      </c>
      <c r="H43" s="8" t="s">
        <v>43</v>
      </c>
      <c r="I43" s="8">
        <v>68.3</v>
      </c>
      <c r="J43" s="8" t="s">
        <v>108</v>
      </c>
      <c r="K43" s="8" t="s">
        <v>116</v>
      </c>
      <c r="L43" s="8" t="s">
        <v>33</v>
      </c>
      <c r="M43" s="8" t="s">
        <v>34</v>
      </c>
      <c r="N43" s="8">
        <v>2.97</v>
      </c>
      <c r="O43" s="8"/>
      <c r="P43" s="8"/>
      <c r="Q43" s="8"/>
      <c r="R43" s="8" t="s">
        <v>36</v>
      </c>
      <c r="S43" s="8" t="s">
        <v>437</v>
      </c>
      <c r="T43" s="8"/>
      <c r="U43" s="8" t="s">
        <v>46</v>
      </c>
      <c r="V43" s="8" t="s">
        <v>695</v>
      </c>
      <c r="W43" s="8"/>
      <c r="X43" s="8"/>
      <c r="Y43" s="8"/>
      <c r="Z43" s="8"/>
    </row>
    <row r="44" spans="1:26" s="4" customFormat="1" ht="14.1" customHeight="1" x14ac:dyDescent="0.25">
      <c r="A44" s="9" t="s">
        <v>402</v>
      </c>
      <c r="B44" s="9" t="s">
        <v>105</v>
      </c>
      <c r="C44" s="9" t="s">
        <v>438</v>
      </c>
      <c r="D44" s="62" t="s">
        <v>133</v>
      </c>
      <c r="E44" s="9" t="s">
        <v>42</v>
      </c>
      <c r="F44" s="28" t="s">
        <v>834</v>
      </c>
      <c r="G44" s="28">
        <v>7.7</v>
      </c>
      <c r="H44" s="9" t="s">
        <v>66</v>
      </c>
      <c r="I44" s="28" t="s">
        <v>835</v>
      </c>
      <c r="J44" s="9" t="s">
        <v>95</v>
      </c>
      <c r="K44" s="9" t="s">
        <v>439</v>
      </c>
      <c r="L44" s="9" t="s">
        <v>440</v>
      </c>
      <c r="M44" s="9" t="s">
        <v>441</v>
      </c>
      <c r="N44" s="28">
        <v>0.31</v>
      </c>
      <c r="O44" s="28">
        <v>0.31</v>
      </c>
      <c r="P44" s="9"/>
      <c r="Q44" s="9" t="s">
        <v>35</v>
      </c>
      <c r="R44" s="9" t="s">
        <v>36</v>
      </c>
      <c r="S44" s="9" t="s">
        <v>136</v>
      </c>
      <c r="T44" s="9" t="s">
        <v>442</v>
      </c>
      <c r="U44" s="9" t="s">
        <v>138</v>
      </c>
      <c r="V44" s="12" t="s">
        <v>837</v>
      </c>
      <c r="W44" s="39"/>
      <c r="X44" s="9"/>
      <c r="Y44" s="9"/>
      <c r="Z44" s="9"/>
    </row>
    <row r="45" spans="1:26" s="9" customFormat="1" ht="14.1" customHeight="1" x14ac:dyDescent="0.25">
      <c r="A45" s="9" t="s">
        <v>435</v>
      </c>
      <c r="B45" s="9" t="s">
        <v>105</v>
      </c>
      <c r="C45" s="9" t="s">
        <v>438</v>
      </c>
      <c r="D45" s="62" t="s">
        <v>133</v>
      </c>
      <c r="E45" s="9" t="s">
        <v>42</v>
      </c>
      <c r="F45" s="28" t="s">
        <v>834</v>
      </c>
      <c r="G45" s="28">
        <v>7.7</v>
      </c>
      <c r="H45" s="9" t="s">
        <v>66</v>
      </c>
      <c r="I45" s="28" t="s">
        <v>835</v>
      </c>
      <c r="J45" s="9" t="s">
        <v>95</v>
      </c>
      <c r="K45" s="9" t="s">
        <v>439</v>
      </c>
      <c r="L45" s="9" t="s">
        <v>440</v>
      </c>
      <c r="M45" s="9" t="s">
        <v>142</v>
      </c>
      <c r="N45" s="28">
        <v>2.2999999999999998</v>
      </c>
      <c r="O45" s="28"/>
      <c r="R45" s="9" t="s">
        <v>36</v>
      </c>
      <c r="S45" s="9" t="s">
        <v>136</v>
      </c>
      <c r="T45" s="9" t="s">
        <v>443</v>
      </c>
      <c r="U45" s="9" t="s">
        <v>138</v>
      </c>
      <c r="V45" s="12" t="s">
        <v>836</v>
      </c>
    </row>
    <row r="46" spans="1:26" s="9" customFormat="1" ht="14.1" customHeight="1" x14ac:dyDescent="0.25">
      <c r="A46" s="9" t="s">
        <v>400</v>
      </c>
      <c r="B46" s="9" t="s">
        <v>105</v>
      </c>
      <c r="C46" s="9" t="s">
        <v>438</v>
      </c>
      <c r="D46" s="62" t="s">
        <v>133</v>
      </c>
      <c r="E46" s="9" t="s">
        <v>42</v>
      </c>
      <c r="F46" s="28" t="s">
        <v>838</v>
      </c>
      <c r="G46" s="28" t="s">
        <v>839</v>
      </c>
      <c r="H46" s="9" t="s">
        <v>66</v>
      </c>
      <c r="I46" s="28" t="s">
        <v>840</v>
      </c>
      <c r="J46" s="9" t="s">
        <v>31</v>
      </c>
      <c r="K46" s="9" t="s">
        <v>109</v>
      </c>
      <c r="L46" s="9" t="s">
        <v>129</v>
      </c>
      <c r="M46" s="9" t="s">
        <v>444</v>
      </c>
      <c r="N46" s="28">
        <v>3.53</v>
      </c>
      <c r="O46" s="28"/>
      <c r="Q46" s="38"/>
      <c r="R46" s="9" t="s">
        <v>36</v>
      </c>
      <c r="S46" s="9" t="s">
        <v>112</v>
      </c>
      <c r="T46" s="9" t="s">
        <v>445</v>
      </c>
      <c r="U46" s="9" t="s">
        <v>114</v>
      </c>
      <c r="V46" s="12" t="s">
        <v>841</v>
      </c>
      <c r="W46" s="36"/>
      <c r="X46" s="36"/>
      <c r="Y46" s="36"/>
      <c r="Z46" s="36"/>
    </row>
    <row r="47" spans="1:26" s="9" customFormat="1" ht="14.1" customHeight="1" x14ac:dyDescent="0.25">
      <c r="A47" s="9" t="s">
        <v>400</v>
      </c>
      <c r="B47" s="9" t="s">
        <v>68</v>
      </c>
      <c r="C47" s="9" t="s">
        <v>69</v>
      </c>
      <c r="D47" s="134" t="s">
        <v>70</v>
      </c>
      <c r="E47" s="9" t="s">
        <v>42</v>
      </c>
      <c r="F47" s="28" t="s">
        <v>842</v>
      </c>
      <c r="G47" s="28" t="s">
        <v>843</v>
      </c>
      <c r="H47" s="9" t="s">
        <v>66</v>
      </c>
      <c r="I47" s="28" t="s">
        <v>844</v>
      </c>
      <c r="J47" s="9" t="s">
        <v>108</v>
      </c>
      <c r="K47" s="9" t="s">
        <v>220</v>
      </c>
      <c r="L47" s="9" t="s">
        <v>129</v>
      </c>
      <c r="M47" s="9" t="s">
        <v>34</v>
      </c>
      <c r="N47" s="28">
        <v>5.95</v>
      </c>
      <c r="O47" s="28"/>
      <c r="P47" s="8"/>
      <c r="Q47" s="8"/>
      <c r="R47" s="9" t="s">
        <v>36</v>
      </c>
      <c r="S47" s="9" t="s">
        <v>112</v>
      </c>
      <c r="T47" s="9" t="s">
        <v>446</v>
      </c>
      <c r="U47" s="9" t="s">
        <v>114</v>
      </c>
      <c r="V47" s="12" t="s">
        <v>841</v>
      </c>
      <c r="W47" s="8"/>
      <c r="X47" s="8"/>
      <c r="Y47" s="8"/>
      <c r="Z47" s="8"/>
    </row>
    <row r="48" spans="1:26" s="9" customFormat="1" ht="14.1" customHeight="1" x14ac:dyDescent="0.25">
      <c r="A48" s="9" t="s">
        <v>400</v>
      </c>
      <c r="B48" s="9" t="s">
        <v>68</v>
      </c>
      <c r="C48" s="9" t="s">
        <v>69</v>
      </c>
      <c r="D48" s="134" t="s">
        <v>70</v>
      </c>
      <c r="E48" s="9" t="s">
        <v>42</v>
      </c>
      <c r="F48" s="28" t="s">
        <v>842</v>
      </c>
      <c r="G48" s="28" t="s">
        <v>843</v>
      </c>
      <c r="H48" s="9" t="s">
        <v>66</v>
      </c>
      <c r="I48" s="28" t="s">
        <v>845</v>
      </c>
      <c r="J48" s="9" t="s">
        <v>108</v>
      </c>
      <c r="K48" s="9" t="s">
        <v>220</v>
      </c>
      <c r="L48" s="9" t="s">
        <v>129</v>
      </c>
      <c r="M48" s="9" t="s">
        <v>111</v>
      </c>
      <c r="N48" s="28">
        <v>3.22</v>
      </c>
      <c r="O48" s="28">
        <v>3.22</v>
      </c>
      <c r="P48" s="8"/>
      <c r="Q48" s="8" t="s">
        <v>35</v>
      </c>
      <c r="R48" s="9" t="s">
        <v>36</v>
      </c>
      <c r="S48" s="9" t="s">
        <v>112</v>
      </c>
      <c r="T48" s="9" t="s">
        <v>447</v>
      </c>
      <c r="U48" s="9" t="s">
        <v>114</v>
      </c>
      <c r="V48" s="12" t="s">
        <v>841</v>
      </c>
      <c r="W48" s="8"/>
      <c r="X48" s="8"/>
      <c r="Y48" s="8"/>
      <c r="Z48" s="8"/>
    </row>
    <row r="49" spans="1:26" s="8" customFormat="1" ht="14.1" customHeight="1" x14ac:dyDescent="0.25">
      <c r="A49" s="9" t="s">
        <v>400</v>
      </c>
      <c r="B49" s="9" t="s">
        <v>68</v>
      </c>
      <c r="C49" s="9" t="s">
        <v>69</v>
      </c>
      <c r="D49" s="134" t="s">
        <v>70</v>
      </c>
      <c r="E49" s="9" t="s">
        <v>42</v>
      </c>
      <c r="F49" s="28" t="s">
        <v>846</v>
      </c>
      <c r="G49" s="28" t="s">
        <v>843</v>
      </c>
      <c r="H49" s="9" t="s">
        <v>66</v>
      </c>
      <c r="I49" s="28" t="s">
        <v>844</v>
      </c>
      <c r="J49" s="9" t="s">
        <v>108</v>
      </c>
      <c r="K49" s="9" t="s">
        <v>217</v>
      </c>
      <c r="L49" s="9" t="s">
        <v>129</v>
      </c>
      <c r="M49" s="9" t="s">
        <v>444</v>
      </c>
      <c r="N49" s="28">
        <v>3.77</v>
      </c>
      <c r="O49" s="28"/>
      <c r="R49" s="9" t="s">
        <v>36</v>
      </c>
      <c r="S49" s="9" t="s">
        <v>112</v>
      </c>
      <c r="T49" s="9" t="s">
        <v>448</v>
      </c>
      <c r="U49" s="9" t="s">
        <v>114</v>
      </c>
      <c r="V49" s="12" t="s">
        <v>841</v>
      </c>
    </row>
    <row r="50" spans="1:26" s="8" customFormat="1" ht="14.1" customHeight="1" x14ac:dyDescent="0.25">
      <c r="A50" s="9" t="s">
        <v>404</v>
      </c>
      <c r="B50" s="8" t="s">
        <v>85</v>
      </c>
      <c r="C50" s="8" t="s">
        <v>86</v>
      </c>
      <c r="D50" s="133" t="s">
        <v>313</v>
      </c>
      <c r="E50" s="8" t="s">
        <v>42</v>
      </c>
      <c r="F50" s="8" t="s">
        <v>150</v>
      </c>
      <c r="G50" s="8">
        <v>7.5</v>
      </c>
      <c r="H50" s="8" t="s">
        <v>29</v>
      </c>
      <c r="J50" s="8" t="s">
        <v>108</v>
      </c>
      <c r="K50" s="8" t="s">
        <v>56</v>
      </c>
      <c r="L50" s="8" t="s">
        <v>96</v>
      </c>
      <c r="M50" s="8" t="s">
        <v>142</v>
      </c>
      <c r="N50" s="139">
        <v>12.51124193980551</v>
      </c>
      <c r="O50" s="142">
        <v>12.51124193980551</v>
      </c>
      <c r="P50" s="9"/>
      <c r="Q50" s="9" t="s">
        <v>35</v>
      </c>
      <c r="R50" s="8" t="s">
        <v>36</v>
      </c>
      <c r="S50" s="8" t="s">
        <v>62</v>
      </c>
      <c r="T50" s="8" t="s">
        <v>449</v>
      </c>
      <c r="U50" s="8" t="s">
        <v>63</v>
      </c>
      <c r="V50" s="12"/>
      <c r="W50" s="9"/>
      <c r="X50" s="9"/>
      <c r="Y50" s="9"/>
      <c r="Z50" s="9"/>
    </row>
    <row r="51" spans="1:26" s="8" customFormat="1" ht="14.1" customHeight="1" x14ac:dyDescent="0.25">
      <c r="A51" s="9" t="s">
        <v>402</v>
      </c>
      <c r="B51" s="8" t="s">
        <v>85</v>
      </c>
      <c r="C51" s="8" t="s">
        <v>86</v>
      </c>
      <c r="D51" s="133" t="s">
        <v>313</v>
      </c>
      <c r="E51" s="8" t="s">
        <v>42</v>
      </c>
      <c r="F51" s="8" t="s">
        <v>150</v>
      </c>
      <c r="G51" s="8">
        <v>7.5</v>
      </c>
      <c r="H51" s="8" t="s">
        <v>29</v>
      </c>
      <c r="J51" s="8" t="s">
        <v>108</v>
      </c>
      <c r="K51" s="8" t="s">
        <v>56</v>
      </c>
      <c r="L51" s="8" t="s">
        <v>96</v>
      </c>
      <c r="M51" s="8" t="s">
        <v>142</v>
      </c>
      <c r="N51" s="8">
        <v>27.6</v>
      </c>
      <c r="R51" s="8" t="s">
        <v>36</v>
      </c>
      <c r="S51" s="8" t="s">
        <v>62</v>
      </c>
      <c r="U51" s="8" t="s">
        <v>63</v>
      </c>
      <c r="V51" s="8" t="s">
        <v>760</v>
      </c>
    </row>
    <row r="52" spans="1:26" s="8" customFormat="1" ht="14.1" customHeight="1" x14ac:dyDescent="0.25">
      <c r="A52" s="9" t="s">
        <v>400</v>
      </c>
      <c r="B52" s="8" t="s">
        <v>85</v>
      </c>
      <c r="C52" s="8" t="s">
        <v>86</v>
      </c>
      <c r="D52" s="133" t="s">
        <v>313</v>
      </c>
      <c r="E52" s="8" t="s">
        <v>42</v>
      </c>
      <c r="F52" s="8" t="s">
        <v>150</v>
      </c>
      <c r="G52" s="8">
        <v>7.5</v>
      </c>
      <c r="H52" s="8" t="s">
        <v>29</v>
      </c>
      <c r="J52" s="8" t="s">
        <v>108</v>
      </c>
      <c r="K52" s="8" t="s">
        <v>56</v>
      </c>
      <c r="L52" s="8" t="s">
        <v>96</v>
      </c>
      <c r="M52" s="8" t="s">
        <v>142</v>
      </c>
      <c r="N52" s="8">
        <v>7.43</v>
      </c>
      <c r="R52" s="8" t="s">
        <v>36</v>
      </c>
      <c r="S52" s="8" t="s">
        <v>62</v>
      </c>
      <c r="U52" s="8" t="s">
        <v>63</v>
      </c>
      <c r="V52" s="8" t="s">
        <v>760</v>
      </c>
    </row>
    <row r="53" spans="1:26" s="8" customFormat="1" ht="14.1" customHeight="1" x14ac:dyDescent="0.25">
      <c r="A53" s="9" t="s">
        <v>398</v>
      </c>
      <c r="B53" s="8" t="s">
        <v>85</v>
      </c>
      <c r="C53" s="8" t="s">
        <v>86</v>
      </c>
      <c r="D53" s="133" t="s">
        <v>313</v>
      </c>
      <c r="E53" s="8" t="s">
        <v>42</v>
      </c>
      <c r="F53" s="8" t="s">
        <v>150</v>
      </c>
      <c r="G53" s="8">
        <v>7.5</v>
      </c>
      <c r="H53" s="8" t="s">
        <v>29</v>
      </c>
      <c r="J53" s="8" t="s">
        <v>108</v>
      </c>
      <c r="K53" s="8" t="s">
        <v>56</v>
      </c>
      <c r="L53" s="8" t="s">
        <v>96</v>
      </c>
      <c r="M53" s="8" t="s">
        <v>142</v>
      </c>
      <c r="N53" s="8">
        <v>9.5500000000000007</v>
      </c>
      <c r="R53" s="8" t="s">
        <v>36</v>
      </c>
      <c r="S53" s="8" t="s">
        <v>62</v>
      </c>
      <c r="U53" s="8" t="s">
        <v>63</v>
      </c>
      <c r="V53" s="8" t="s">
        <v>760</v>
      </c>
    </row>
    <row r="54" spans="1:26" s="8" customFormat="1" ht="14.1" customHeight="1" x14ac:dyDescent="0.25">
      <c r="A54" s="9" t="s">
        <v>402</v>
      </c>
      <c r="B54" s="9" t="s">
        <v>85</v>
      </c>
      <c r="C54" s="9" t="s">
        <v>450</v>
      </c>
      <c r="D54" s="134" t="s">
        <v>451</v>
      </c>
      <c r="E54" s="9" t="s">
        <v>42</v>
      </c>
      <c r="F54" s="28" t="s">
        <v>335</v>
      </c>
      <c r="G54" s="28" t="s">
        <v>335</v>
      </c>
      <c r="H54" s="9" t="s">
        <v>426</v>
      </c>
      <c r="I54" s="28" t="s">
        <v>335</v>
      </c>
      <c r="J54" s="8" t="s">
        <v>108</v>
      </c>
      <c r="K54" s="9" t="s">
        <v>141</v>
      </c>
      <c r="L54" s="9" t="s">
        <v>242</v>
      </c>
      <c r="M54" s="9" t="s">
        <v>142</v>
      </c>
      <c r="N54" s="28">
        <v>4.7</v>
      </c>
      <c r="O54" s="28"/>
      <c r="P54" s="9"/>
      <c r="Q54" s="9"/>
      <c r="R54" s="9" t="s">
        <v>36</v>
      </c>
      <c r="S54" s="9" t="s">
        <v>742</v>
      </c>
      <c r="T54" s="9"/>
      <c r="U54" s="9" t="s">
        <v>427</v>
      </c>
      <c r="V54" s="30" t="s">
        <v>712</v>
      </c>
      <c r="W54" s="39"/>
      <c r="X54" s="39"/>
      <c r="Y54" s="9"/>
      <c r="Z54" s="9"/>
    </row>
    <row r="55" spans="1:26" s="3" customFormat="1" ht="14.1" customHeight="1" x14ac:dyDescent="0.25">
      <c r="A55" s="9" t="s">
        <v>400</v>
      </c>
      <c r="B55" s="9" t="s">
        <v>85</v>
      </c>
      <c r="C55" s="9" t="s">
        <v>450</v>
      </c>
      <c r="D55" s="134" t="s">
        <v>451</v>
      </c>
      <c r="E55" s="9" t="s">
        <v>42</v>
      </c>
      <c r="F55" s="28" t="s">
        <v>335</v>
      </c>
      <c r="G55" s="28" t="s">
        <v>335</v>
      </c>
      <c r="H55" s="9" t="s">
        <v>426</v>
      </c>
      <c r="I55" s="28" t="s">
        <v>335</v>
      </c>
      <c r="J55" s="8" t="s">
        <v>108</v>
      </c>
      <c r="K55" s="9" t="s">
        <v>141</v>
      </c>
      <c r="L55" s="9" t="s">
        <v>242</v>
      </c>
      <c r="M55" s="9" t="s">
        <v>142</v>
      </c>
      <c r="N55" s="28">
        <v>4.9000000000000004</v>
      </c>
      <c r="O55" s="28"/>
      <c r="P55" s="9"/>
      <c r="Q55" s="9"/>
      <c r="R55" s="9" t="s">
        <v>36</v>
      </c>
      <c r="S55" s="9" t="s">
        <v>742</v>
      </c>
      <c r="T55" s="9"/>
      <c r="U55" s="9" t="s">
        <v>427</v>
      </c>
      <c r="V55" s="30" t="s">
        <v>712</v>
      </c>
      <c r="W55" s="39"/>
      <c r="X55" s="39"/>
      <c r="Y55" s="9"/>
      <c r="Z55" s="9"/>
    </row>
    <row r="56" spans="1:26" s="3" customFormat="1" ht="14.1" customHeight="1" x14ac:dyDescent="0.25">
      <c r="A56" s="9" t="s">
        <v>398</v>
      </c>
      <c r="B56" s="9" t="s">
        <v>85</v>
      </c>
      <c r="C56" s="9" t="s">
        <v>450</v>
      </c>
      <c r="D56" s="134" t="s">
        <v>451</v>
      </c>
      <c r="E56" s="9" t="s">
        <v>42</v>
      </c>
      <c r="F56" s="28" t="s">
        <v>335</v>
      </c>
      <c r="G56" s="28" t="s">
        <v>335</v>
      </c>
      <c r="H56" s="9" t="s">
        <v>426</v>
      </c>
      <c r="I56" s="28" t="s">
        <v>335</v>
      </c>
      <c r="J56" s="8" t="s">
        <v>108</v>
      </c>
      <c r="K56" s="9" t="s">
        <v>141</v>
      </c>
      <c r="L56" s="9" t="s">
        <v>242</v>
      </c>
      <c r="M56" s="9" t="s">
        <v>142</v>
      </c>
      <c r="N56" s="28">
        <v>3.2</v>
      </c>
      <c r="O56" s="28"/>
      <c r="P56" s="9"/>
      <c r="Q56" s="38"/>
      <c r="R56" s="9" t="s">
        <v>36</v>
      </c>
      <c r="S56" s="9" t="s">
        <v>742</v>
      </c>
      <c r="T56" s="9"/>
      <c r="U56" s="9" t="s">
        <v>427</v>
      </c>
      <c r="V56" s="30" t="s">
        <v>712</v>
      </c>
      <c r="W56" s="39"/>
      <c r="X56" s="39"/>
      <c r="Y56" s="9"/>
      <c r="Z56" s="9"/>
    </row>
    <row r="57" spans="1:26" s="3" customFormat="1" ht="14.1" customHeight="1" x14ac:dyDescent="0.25">
      <c r="A57" s="9" t="s">
        <v>404</v>
      </c>
      <c r="B57" s="8" t="s">
        <v>85</v>
      </c>
      <c r="C57" s="8" t="s">
        <v>450</v>
      </c>
      <c r="D57" s="133" t="s">
        <v>451</v>
      </c>
      <c r="E57" s="8" t="s">
        <v>42</v>
      </c>
      <c r="F57" s="8" t="s">
        <v>335</v>
      </c>
      <c r="G57" s="8" t="s">
        <v>335</v>
      </c>
      <c r="H57" s="8" t="s">
        <v>426</v>
      </c>
      <c r="I57" s="8" t="s">
        <v>335</v>
      </c>
      <c r="J57" s="8" t="s">
        <v>108</v>
      </c>
      <c r="K57" s="8" t="s">
        <v>141</v>
      </c>
      <c r="L57" s="8" t="s">
        <v>242</v>
      </c>
      <c r="M57" s="8" t="s">
        <v>142</v>
      </c>
      <c r="N57" s="140">
        <v>4.1925794898444551</v>
      </c>
      <c r="O57" s="140"/>
      <c r="P57" s="8"/>
      <c r="Q57" s="8"/>
      <c r="R57" s="9" t="s">
        <v>36</v>
      </c>
      <c r="S57" s="9" t="s">
        <v>742</v>
      </c>
      <c r="T57" s="9"/>
      <c r="U57" s="9" t="s">
        <v>427</v>
      </c>
      <c r="V57" s="30" t="s">
        <v>712</v>
      </c>
      <c r="W57" s="8"/>
      <c r="X57" s="8"/>
      <c r="Y57" s="8"/>
      <c r="Z57" s="8"/>
    </row>
    <row r="58" spans="1:26" s="3" customFormat="1" ht="14.1" customHeight="1" x14ac:dyDescent="0.25">
      <c r="A58" s="9" t="s">
        <v>404</v>
      </c>
      <c r="B58" s="9" t="s">
        <v>85</v>
      </c>
      <c r="C58" s="9" t="s">
        <v>450</v>
      </c>
      <c r="D58" s="134" t="s">
        <v>451</v>
      </c>
      <c r="E58" s="9" t="s">
        <v>42</v>
      </c>
      <c r="F58" s="28" t="s">
        <v>335</v>
      </c>
      <c r="G58" s="28" t="s">
        <v>335</v>
      </c>
      <c r="H58" s="9" t="s">
        <v>311</v>
      </c>
      <c r="I58" s="28" t="s">
        <v>335</v>
      </c>
      <c r="J58" s="9" t="s">
        <v>108</v>
      </c>
      <c r="K58" s="9" t="s">
        <v>145</v>
      </c>
      <c r="L58" s="9" t="s">
        <v>242</v>
      </c>
      <c r="M58" s="9" t="s">
        <v>142</v>
      </c>
      <c r="N58" s="140">
        <v>4.1615539066682894</v>
      </c>
      <c r="O58" s="8">
        <v>4.16</v>
      </c>
      <c r="P58" s="8"/>
      <c r="Q58" s="8" t="s">
        <v>35</v>
      </c>
      <c r="R58" s="9" t="s">
        <v>36</v>
      </c>
      <c r="S58" s="9" t="s">
        <v>147</v>
      </c>
      <c r="T58" s="9" t="s">
        <v>452</v>
      </c>
      <c r="U58" s="9" t="s">
        <v>148</v>
      </c>
      <c r="V58" s="30" t="s">
        <v>714</v>
      </c>
      <c r="W58" s="8"/>
      <c r="X58" s="8"/>
      <c r="Y58" s="8"/>
      <c r="Z58" s="8"/>
    </row>
    <row r="59" spans="1:26" s="8" customFormat="1" ht="14.1" customHeight="1" x14ac:dyDescent="0.25">
      <c r="A59" s="9" t="s">
        <v>402</v>
      </c>
      <c r="B59" s="9" t="s">
        <v>85</v>
      </c>
      <c r="C59" s="9" t="s">
        <v>450</v>
      </c>
      <c r="D59" s="134" t="s">
        <v>451</v>
      </c>
      <c r="E59" s="9" t="s">
        <v>42</v>
      </c>
      <c r="F59" s="28" t="s">
        <v>335</v>
      </c>
      <c r="G59" s="28" t="s">
        <v>335</v>
      </c>
      <c r="H59" s="9" t="s">
        <v>311</v>
      </c>
      <c r="I59" s="28" t="s">
        <v>335</v>
      </c>
      <c r="J59" s="9" t="s">
        <v>108</v>
      </c>
      <c r="K59" s="9" t="s">
        <v>145</v>
      </c>
      <c r="L59" s="9" t="s">
        <v>242</v>
      </c>
      <c r="M59" s="9" t="s">
        <v>142</v>
      </c>
      <c r="N59" s="29">
        <v>4.2</v>
      </c>
      <c r="O59" s="29"/>
      <c r="P59" s="9"/>
      <c r="Q59" s="9"/>
      <c r="R59" s="9" t="s">
        <v>36</v>
      </c>
      <c r="S59" s="9" t="s">
        <v>147</v>
      </c>
      <c r="T59" s="9"/>
      <c r="U59" s="9" t="s">
        <v>148</v>
      </c>
      <c r="V59" s="30" t="s">
        <v>715</v>
      </c>
      <c r="W59" s="31"/>
      <c r="X59" s="9"/>
      <c r="Y59" s="9"/>
      <c r="Z59" s="9"/>
    </row>
    <row r="60" spans="1:26" s="8" customFormat="1" ht="14.1" customHeight="1" x14ac:dyDescent="0.25">
      <c r="A60" s="9" t="s">
        <v>400</v>
      </c>
      <c r="B60" s="9" t="s">
        <v>85</v>
      </c>
      <c r="C60" s="9" t="s">
        <v>450</v>
      </c>
      <c r="D60" s="134" t="s">
        <v>451</v>
      </c>
      <c r="E60" s="9" t="s">
        <v>42</v>
      </c>
      <c r="F60" s="28" t="s">
        <v>335</v>
      </c>
      <c r="G60" s="28" t="s">
        <v>335</v>
      </c>
      <c r="H60" s="9" t="s">
        <v>311</v>
      </c>
      <c r="I60" s="28" t="s">
        <v>335</v>
      </c>
      <c r="J60" s="9" t="s">
        <v>108</v>
      </c>
      <c r="K60" s="9" t="s">
        <v>145</v>
      </c>
      <c r="L60" s="9" t="s">
        <v>242</v>
      </c>
      <c r="M60" s="9" t="s">
        <v>142</v>
      </c>
      <c r="N60" s="29">
        <v>3.9</v>
      </c>
      <c r="O60" s="29"/>
      <c r="P60" s="9"/>
      <c r="Q60" s="9"/>
      <c r="R60" s="9" t="s">
        <v>36</v>
      </c>
      <c r="S60" s="9" t="s">
        <v>147</v>
      </c>
      <c r="T60" s="9"/>
      <c r="U60" s="9" t="s">
        <v>148</v>
      </c>
      <c r="V60" s="30" t="s">
        <v>716</v>
      </c>
      <c r="W60" s="31"/>
      <c r="X60" s="9"/>
      <c r="Y60" s="9"/>
      <c r="Z60" s="9"/>
    </row>
    <row r="61" spans="1:26" s="8" customFormat="1" ht="14.1" customHeight="1" x14ac:dyDescent="0.25">
      <c r="A61" s="9" t="s">
        <v>398</v>
      </c>
      <c r="B61" s="9" t="s">
        <v>85</v>
      </c>
      <c r="C61" s="9" t="s">
        <v>450</v>
      </c>
      <c r="D61" s="134" t="s">
        <v>451</v>
      </c>
      <c r="E61" s="9" t="s">
        <v>42</v>
      </c>
      <c r="F61" s="28" t="s">
        <v>335</v>
      </c>
      <c r="G61" s="28" t="s">
        <v>335</v>
      </c>
      <c r="H61" s="9" t="s">
        <v>311</v>
      </c>
      <c r="I61" s="28" t="s">
        <v>335</v>
      </c>
      <c r="J61" s="9" t="s">
        <v>108</v>
      </c>
      <c r="K61" s="9" t="s">
        <v>145</v>
      </c>
      <c r="L61" s="9" t="s">
        <v>242</v>
      </c>
      <c r="M61" s="9" t="s">
        <v>142</v>
      </c>
      <c r="N61" s="29">
        <v>4.4000000000000004</v>
      </c>
      <c r="O61" s="29"/>
      <c r="P61" s="9"/>
      <c r="Q61" s="9"/>
      <c r="R61" s="9" t="s">
        <v>36</v>
      </c>
      <c r="S61" s="9" t="s">
        <v>147</v>
      </c>
      <c r="T61" s="9"/>
      <c r="U61" s="9" t="s">
        <v>148</v>
      </c>
      <c r="V61" s="30" t="s">
        <v>717</v>
      </c>
      <c r="W61" s="31"/>
      <c r="X61" s="9"/>
      <c r="Y61" s="9"/>
      <c r="Z61" s="9"/>
    </row>
    <row r="62" spans="1:26" s="6" customFormat="1" ht="14.1" customHeight="1" x14ac:dyDescent="0.25">
      <c r="A62" s="6" t="s">
        <v>406</v>
      </c>
      <c r="B62" s="6" t="s">
        <v>25</v>
      </c>
      <c r="D62" s="137" t="s">
        <v>152</v>
      </c>
      <c r="E62" s="6" t="s">
        <v>42</v>
      </c>
      <c r="F62" s="6" t="s">
        <v>153</v>
      </c>
      <c r="G62" s="85" t="s">
        <v>154</v>
      </c>
      <c r="H62" s="6" t="s">
        <v>43</v>
      </c>
      <c r="I62" s="6" t="s">
        <v>163</v>
      </c>
      <c r="J62" s="6" t="s">
        <v>31</v>
      </c>
      <c r="K62" s="6" t="s">
        <v>44</v>
      </c>
      <c r="L62" s="6" t="s">
        <v>33</v>
      </c>
      <c r="M62" s="6" t="s">
        <v>34</v>
      </c>
      <c r="N62" s="78">
        <v>731</v>
      </c>
      <c r="O62" s="78"/>
      <c r="R62" s="6" t="s">
        <v>155</v>
      </c>
      <c r="S62" s="78" t="s">
        <v>453</v>
      </c>
      <c r="V62" s="6" t="s">
        <v>847</v>
      </c>
    </row>
    <row r="63" spans="1:26" s="6" customFormat="1" ht="14.1" customHeight="1" x14ac:dyDescent="0.25">
      <c r="A63" s="7" t="s">
        <v>402</v>
      </c>
      <c r="B63" s="7" t="s">
        <v>25</v>
      </c>
      <c r="C63" s="7" t="s">
        <v>454</v>
      </c>
      <c r="D63" s="136" t="s">
        <v>455</v>
      </c>
      <c r="E63" s="7" t="s">
        <v>42</v>
      </c>
      <c r="F63" s="75" t="s">
        <v>410</v>
      </c>
      <c r="G63" s="75" t="s">
        <v>411</v>
      </c>
      <c r="H63" s="7" t="s">
        <v>66</v>
      </c>
      <c r="I63" s="75">
        <v>44.7</v>
      </c>
      <c r="J63" s="7" t="s">
        <v>31</v>
      </c>
      <c r="K63" s="7" t="s">
        <v>44</v>
      </c>
      <c r="L63" s="7" t="s">
        <v>52</v>
      </c>
      <c r="M63" s="7" t="s">
        <v>34</v>
      </c>
      <c r="N63" s="75" t="s">
        <v>456</v>
      </c>
      <c r="O63" s="75"/>
      <c r="P63" s="152"/>
      <c r="Q63" s="76"/>
      <c r="R63" s="6" t="s">
        <v>155</v>
      </c>
      <c r="S63" s="7" t="s">
        <v>457</v>
      </c>
      <c r="T63" s="7" t="s">
        <v>458</v>
      </c>
      <c r="U63" s="7"/>
      <c r="V63" s="81" t="s">
        <v>828</v>
      </c>
      <c r="W63" s="77"/>
      <c r="X63" s="77"/>
      <c r="Y63" s="7"/>
      <c r="Z63" s="7"/>
    </row>
    <row r="64" spans="1:26" s="6" customFormat="1" ht="14.1" customHeight="1" x14ac:dyDescent="0.25">
      <c r="A64" s="7" t="s">
        <v>406</v>
      </c>
      <c r="B64" s="7" t="s">
        <v>419</v>
      </c>
      <c r="C64" s="7" t="s">
        <v>26</v>
      </c>
      <c r="D64" s="136" t="s">
        <v>459</v>
      </c>
      <c r="E64" s="7" t="s">
        <v>28</v>
      </c>
      <c r="F64" s="75"/>
      <c r="G64" s="75"/>
      <c r="H64" s="7"/>
      <c r="I64" s="75"/>
      <c r="J64" s="7" t="s">
        <v>31</v>
      </c>
      <c r="K64" s="7" t="s">
        <v>32</v>
      </c>
      <c r="L64" s="7" t="s">
        <v>33</v>
      </c>
      <c r="M64" s="7" t="s">
        <v>34</v>
      </c>
      <c r="N64" s="86">
        <v>194.27</v>
      </c>
      <c r="O64" s="86"/>
      <c r="P64" s="152"/>
      <c r="Q64" s="76"/>
      <c r="R64" s="6" t="s">
        <v>155</v>
      </c>
      <c r="S64" s="7" t="s">
        <v>851</v>
      </c>
      <c r="T64" s="7"/>
      <c r="U64" s="7"/>
      <c r="V64" s="81" t="s">
        <v>848</v>
      </c>
      <c r="W64" s="7"/>
      <c r="X64" s="7"/>
      <c r="Y64" s="7"/>
      <c r="Z64" s="7"/>
    </row>
    <row r="65" spans="1:26" s="6" customFormat="1" ht="14.1" customHeight="1" x14ac:dyDescent="0.25">
      <c r="A65" s="6" t="s">
        <v>406</v>
      </c>
      <c r="B65" s="6" t="s">
        <v>25</v>
      </c>
      <c r="C65" s="6" t="s">
        <v>159</v>
      </c>
      <c r="D65" s="137" t="s">
        <v>160</v>
      </c>
      <c r="E65" s="6" t="s">
        <v>42</v>
      </c>
      <c r="F65" s="6" t="s">
        <v>153</v>
      </c>
      <c r="G65" s="85" t="s">
        <v>154</v>
      </c>
      <c r="H65" s="6" t="s">
        <v>43</v>
      </c>
      <c r="I65" s="6" t="s">
        <v>163</v>
      </c>
      <c r="J65" s="6" t="s">
        <v>31</v>
      </c>
      <c r="K65" s="6" t="s">
        <v>44</v>
      </c>
      <c r="L65" s="6" t="s">
        <v>33</v>
      </c>
      <c r="M65" s="6" t="s">
        <v>34</v>
      </c>
      <c r="N65" s="78">
        <v>197.8</v>
      </c>
      <c r="O65" s="78"/>
      <c r="R65" s="6" t="s">
        <v>155</v>
      </c>
      <c r="S65" s="78" t="s">
        <v>460</v>
      </c>
      <c r="V65" s="6" t="s">
        <v>849</v>
      </c>
    </row>
    <row r="66" spans="1:26" s="6" customFormat="1" ht="14.1" customHeight="1" x14ac:dyDescent="0.25">
      <c r="A66" s="7" t="s">
        <v>402</v>
      </c>
      <c r="B66" s="6" t="s">
        <v>25</v>
      </c>
      <c r="C66" s="6" t="s">
        <v>165</v>
      </c>
      <c r="D66" s="137" t="s">
        <v>166</v>
      </c>
      <c r="E66" s="6" t="s">
        <v>42</v>
      </c>
      <c r="F66" s="6">
        <v>25</v>
      </c>
      <c r="G66" s="6">
        <v>7.5</v>
      </c>
      <c r="H66" s="6" t="s">
        <v>29</v>
      </c>
      <c r="J66" s="6" t="s">
        <v>31</v>
      </c>
      <c r="K66" s="6" t="s">
        <v>44</v>
      </c>
      <c r="L66" s="6" t="s">
        <v>288</v>
      </c>
      <c r="M66" s="6" t="s">
        <v>142</v>
      </c>
      <c r="N66" s="78">
        <v>99</v>
      </c>
      <c r="O66" s="78"/>
      <c r="R66" s="6" t="s">
        <v>155</v>
      </c>
      <c r="S66" s="7" t="s">
        <v>461</v>
      </c>
      <c r="V66" s="7" t="s">
        <v>850</v>
      </c>
    </row>
    <row r="67" spans="1:26" s="7" customFormat="1" ht="14.1" customHeight="1" x14ac:dyDescent="0.25">
      <c r="A67" s="6" t="s">
        <v>406</v>
      </c>
      <c r="B67" s="6" t="s">
        <v>25</v>
      </c>
      <c r="C67" s="6" t="s">
        <v>165</v>
      </c>
      <c r="D67" s="137" t="s">
        <v>166</v>
      </c>
      <c r="E67" s="6" t="s">
        <v>42</v>
      </c>
      <c r="F67" s="6"/>
      <c r="G67" s="85"/>
      <c r="H67" s="6"/>
      <c r="I67" s="6"/>
      <c r="J67" s="6" t="s">
        <v>31</v>
      </c>
      <c r="K67" s="6" t="s">
        <v>32</v>
      </c>
      <c r="L67" s="6" t="s">
        <v>33</v>
      </c>
      <c r="M67" s="6" t="s">
        <v>34</v>
      </c>
      <c r="N67" s="78">
        <v>309.99</v>
      </c>
      <c r="O67" s="78"/>
      <c r="P67" s="6"/>
      <c r="Q67" s="6"/>
      <c r="R67" s="6" t="s">
        <v>155</v>
      </c>
      <c r="S67" s="7" t="s">
        <v>852</v>
      </c>
      <c r="T67" s="6"/>
      <c r="U67" s="6"/>
      <c r="V67" s="81" t="s">
        <v>853</v>
      </c>
      <c r="W67" s="6"/>
      <c r="X67" s="6"/>
      <c r="Y67" s="6"/>
      <c r="Z67" s="6"/>
    </row>
    <row r="68" spans="1:26" s="6" customFormat="1" ht="14.1" customHeight="1" x14ac:dyDescent="0.25">
      <c r="A68" s="6" t="s">
        <v>406</v>
      </c>
      <c r="B68" s="6" t="s">
        <v>25</v>
      </c>
      <c r="C68" s="6" t="s">
        <v>165</v>
      </c>
      <c r="D68" s="137" t="s">
        <v>166</v>
      </c>
      <c r="E68" s="6" t="s">
        <v>42</v>
      </c>
      <c r="F68" s="6">
        <v>25</v>
      </c>
      <c r="G68" s="6" t="s">
        <v>167</v>
      </c>
      <c r="H68" s="6" t="s">
        <v>29</v>
      </c>
      <c r="I68" s="6" t="s">
        <v>168</v>
      </c>
      <c r="J68" s="6" t="s">
        <v>31</v>
      </c>
      <c r="K68" s="6" t="s">
        <v>32</v>
      </c>
      <c r="L68" s="6" t="s">
        <v>33</v>
      </c>
      <c r="M68" s="6" t="s">
        <v>34</v>
      </c>
      <c r="N68" s="78">
        <v>252.7</v>
      </c>
      <c r="O68" s="78"/>
      <c r="R68" s="6" t="s">
        <v>155</v>
      </c>
      <c r="S68" s="6" t="s">
        <v>462</v>
      </c>
      <c r="V68" s="6" t="s">
        <v>718</v>
      </c>
    </row>
    <row r="69" spans="1:26" s="6" customFormat="1" ht="14.1" customHeight="1" x14ac:dyDescent="0.25">
      <c r="A69" s="6" t="s">
        <v>406</v>
      </c>
      <c r="B69" s="6" t="s">
        <v>25</v>
      </c>
      <c r="C69" s="6" t="s">
        <v>165</v>
      </c>
      <c r="D69" s="137" t="s">
        <v>173</v>
      </c>
      <c r="E69" s="6" t="s">
        <v>28</v>
      </c>
      <c r="F69" s="6">
        <v>25</v>
      </c>
      <c r="G69" s="6">
        <v>7.7</v>
      </c>
      <c r="H69" s="6" t="s">
        <v>29</v>
      </c>
      <c r="J69" s="6" t="s">
        <v>31</v>
      </c>
      <c r="K69" s="6" t="s">
        <v>32</v>
      </c>
      <c r="L69" s="6" t="s">
        <v>33</v>
      </c>
      <c r="M69" s="6" t="s">
        <v>34</v>
      </c>
      <c r="N69" s="6">
        <v>495.9</v>
      </c>
      <c r="R69" s="6" t="s">
        <v>155</v>
      </c>
      <c r="S69" s="6" t="s">
        <v>314</v>
      </c>
      <c r="V69" s="6" t="s">
        <v>719</v>
      </c>
    </row>
    <row r="70" spans="1:26" s="6" customFormat="1" ht="14.1" customHeight="1" x14ac:dyDescent="0.25">
      <c r="A70" s="7" t="s">
        <v>398</v>
      </c>
      <c r="B70" s="7" t="s">
        <v>419</v>
      </c>
      <c r="C70" s="7" t="s">
        <v>165</v>
      </c>
      <c r="D70" s="136" t="s">
        <v>173</v>
      </c>
      <c r="E70" s="7" t="s">
        <v>28</v>
      </c>
      <c r="F70" s="75" t="s">
        <v>335</v>
      </c>
      <c r="G70" s="75" t="s">
        <v>335</v>
      </c>
      <c r="H70" s="7" t="s">
        <v>29</v>
      </c>
      <c r="I70" s="75" t="s">
        <v>335</v>
      </c>
      <c r="J70" s="7" t="s">
        <v>31</v>
      </c>
      <c r="K70" s="7" t="s">
        <v>32</v>
      </c>
      <c r="L70" s="7" t="s">
        <v>33</v>
      </c>
      <c r="M70" s="7" t="s">
        <v>111</v>
      </c>
      <c r="N70" s="86">
        <v>452.2</v>
      </c>
      <c r="O70" s="86"/>
      <c r="P70" s="7"/>
      <c r="Q70" s="7"/>
      <c r="R70" s="6" t="s">
        <v>155</v>
      </c>
      <c r="S70" s="7" t="s">
        <v>463</v>
      </c>
      <c r="T70" s="7"/>
      <c r="U70" s="7"/>
      <c r="V70" s="81" t="s">
        <v>854</v>
      </c>
      <c r="W70" s="7"/>
      <c r="X70" s="7"/>
      <c r="Y70" s="7"/>
      <c r="Z70" s="7"/>
    </row>
    <row r="71" spans="1:26" s="6" customFormat="1" ht="14.1" customHeight="1" x14ac:dyDescent="0.25">
      <c r="A71" s="7" t="s">
        <v>398</v>
      </c>
      <c r="B71" s="7" t="s">
        <v>419</v>
      </c>
      <c r="C71" s="7" t="s">
        <v>165</v>
      </c>
      <c r="D71" s="136" t="s">
        <v>173</v>
      </c>
      <c r="E71" s="7" t="s">
        <v>28</v>
      </c>
      <c r="F71" s="75" t="s">
        <v>335</v>
      </c>
      <c r="G71" s="75" t="s">
        <v>335</v>
      </c>
      <c r="H71" s="7" t="s">
        <v>29</v>
      </c>
      <c r="I71" s="75" t="s">
        <v>335</v>
      </c>
      <c r="J71" s="7" t="s">
        <v>31</v>
      </c>
      <c r="K71" s="7" t="s">
        <v>32</v>
      </c>
      <c r="L71" s="7" t="s">
        <v>33</v>
      </c>
      <c r="M71" s="7" t="s">
        <v>300</v>
      </c>
      <c r="N71" s="86">
        <v>464.9</v>
      </c>
      <c r="O71" s="86"/>
      <c r="P71" s="7"/>
      <c r="Q71" s="7"/>
      <c r="R71" s="6" t="s">
        <v>155</v>
      </c>
      <c r="S71" s="7" t="s">
        <v>463</v>
      </c>
      <c r="T71" s="7"/>
      <c r="U71" s="7"/>
      <c r="V71" s="81" t="s">
        <v>855</v>
      </c>
      <c r="W71" s="7"/>
      <c r="X71" s="7"/>
      <c r="Y71" s="7"/>
      <c r="Z71" s="7"/>
    </row>
    <row r="72" spans="1:26" s="6" customFormat="1" ht="14.1" customHeight="1" x14ac:dyDescent="0.25">
      <c r="A72" s="7" t="s">
        <v>398</v>
      </c>
      <c r="B72" s="7" t="s">
        <v>419</v>
      </c>
      <c r="C72" s="7" t="s">
        <v>165</v>
      </c>
      <c r="D72" s="136" t="s">
        <v>173</v>
      </c>
      <c r="E72" s="7" t="s">
        <v>28</v>
      </c>
      <c r="F72" s="75" t="s">
        <v>335</v>
      </c>
      <c r="G72" s="75" t="s">
        <v>335</v>
      </c>
      <c r="H72" s="7" t="s">
        <v>29</v>
      </c>
      <c r="I72" s="75" t="s">
        <v>335</v>
      </c>
      <c r="J72" s="7" t="s">
        <v>31</v>
      </c>
      <c r="K72" s="7" t="s">
        <v>32</v>
      </c>
      <c r="L72" s="7" t="s">
        <v>33</v>
      </c>
      <c r="M72" s="7" t="s">
        <v>34</v>
      </c>
      <c r="N72" s="86">
        <v>488.3</v>
      </c>
      <c r="O72" s="86"/>
      <c r="P72" s="7"/>
      <c r="Q72" s="80"/>
      <c r="R72" s="6" t="s">
        <v>155</v>
      </c>
      <c r="S72" s="7" t="s">
        <v>463</v>
      </c>
      <c r="T72" s="7"/>
      <c r="U72" s="7"/>
      <c r="V72" s="81" t="s">
        <v>856</v>
      </c>
      <c r="W72" s="7"/>
      <c r="X72" s="7"/>
      <c r="Y72" s="7"/>
      <c r="Z72" s="7"/>
    </row>
    <row r="73" spans="1:26" s="6" customFormat="1" ht="14.1" customHeight="1" x14ac:dyDescent="0.25">
      <c r="A73" s="6" t="s">
        <v>464</v>
      </c>
      <c r="B73" s="6" t="s">
        <v>68</v>
      </c>
      <c r="C73" s="6" t="s">
        <v>174</v>
      </c>
      <c r="D73" s="137" t="s">
        <v>175</v>
      </c>
      <c r="E73" s="6" t="s">
        <v>42</v>
      </c>
      <c r="F73" s="6" t="s">
        <v>30</v>
      </c>
      <c r="H73" s="6" t="s">
        <v>29</v>
      </c>
      <c r="J73" s="6" t="s">
        <v>31</v>
      </c>
      <c r="K73" s="6" t="s">
        <v>32</v>
      </c>
      <c r="L73" s="6" t="s">
        <v>33</v>
      </c>
      <c r="M73" s="6" t="s">
        <v>34</v>
      </c>
      <c r="N73" s="6">
        <v>13</v>
      </c>
      <c r="Q73" s="87"/>
      <c r="R73" s="6" t="s">
        <v>155</v>
      </c>
      <c r="S73" s="6" t="s">
        <v>465</v>
      </c>
      <c r="V73" s="6" t="s">
        <v>857</v>
      </c>
    </row>
    <row r="74" spans="1:26" s="6" customFormat="1" ht="14.1" customHeight="1" x14ac:dyDescent="0.25">
      <c r="A74" s="6" t="s">
        <v>400</v>
      </c>
      <c r="B74" s="6" t="s">
        <v>68</v>
      </c>
      <c r="C74" s="6" t="s">
        <v>174</v>
      </c>
      <c r="D74" s="137" t="s">
        <v>175</v>
      </c>
      <c r="E74" s="6" t="s">
        <v>42</v>
      </c>
      <c r="F74" s="6" t="s">
        <v>30</v>
      </c>
      <c r="H74" s="6" t="s">
        <v>29</v>
      </c>
      <c r="J74" s="6" t="s">
        <v>31</v>
      </c>
      <c r="K74" s="6" t="s">
        <v>32</v>
      </c>
      <c r="L74" s="6" t="s">
        <v>33</v>
      </c>
      <c r="M74" s="6" t="s">
        <v>34</v>
      </c>
      <c r="N74" s="6">
        <v>16</v>
      </c>
      <c r="Q74" s="87"/>
      <c r="R74" s="6" t="s">
        <v>155</v>
      </c>
      <c r="S74" s="6" t="s">
        <v>465</v>
      </c>
      <c r="V74" s="6" t="s">
        <v>858</v>
      </c>
    </row>
    <row r="75" spans="1:26" s="6" customFormat="1" ht="14.1" customHeight="1" x14ac:dyDescent="0.25">
      <c r="A75" s="6" t="s">
        <v>398</v>
      </c>
      <c r="B75" s="6" t="s">
        <v>68</v>
      </c>
      <c r="C75" s="6" t="s">
        <v>174</v>
      </c>
      <c r="D75" s="137" t="s">
        <v>175</v>
      </c>
      <c r="E75" s="6" t="s">
        <v>42</v>
      </c>
      <c r="F75" s="6" t="s">
        <v>30</v>
      </c>
      <c r="H75" s="6" t="s">
        <v>29</v>
      </c>
      <c r="J75" s="6" t="s">
        <v>31</v>
      </c>
      <c r="K75" s="6" t="s">
        <v>32</v>
      </c>
      <c r="L75" s="6" t="s">
        <v>33</v>
      </c>
      <c r="M75" s="6" t="s">
        <v>34</v>
      </c>
      <c r="N75" s="6">
        <v>18</v>
      </c>
      <c r="Q75" s="87"/>
      <c r="R75" s="6" t="s">
        <v>155</v>
      </c>
      <c r="S75" s="6" t="s">
        <v>465</v>
      </c>
      <c r="V75" s="6" t="s">
        <v>859</v>
      </c>
    </row>
    <row r="76" spans="1:26" s="7" customFormat="1" ht="14.1" customHeight="1" x14ac:dyDescent="0.25">
      <c r="A76" s="7" t="s">
        <v>398</v>
      </c>
      <c r="B76" s="7" t="s">
        <v>25</v>
      </c>
      <c r="C76" s="7" t="s">
        <v>40</v>
      </c>
      <c r="D76" s="136" t="s">
        <v>50</v>
      </c>
      <c r="E76" s="7" t="s">
        <v>42</v>
      </c>
      <c r="F76" s="75"/>
      <c r="G76" s="75"/>
      <c r="I76" s="75"/>
      <c r="J76" s="7" t="s">
        <v>31</v>
      </c>
      <c r="K76" s="7" t="s">
        <v>32</v>
      </c>
      <c r="L76" s="7" t="s">
        <v>52</v>
      </c>
      <c r="M76" s="7" t="s">
        <v>142</v>
      </c>
      <c r="N76" s="86">
        <v>75.48</v>
      </c>
      <c r="O76" s="86"/>
      <c r="P76" s="152"/>
      <c r="Q76" s="76"/>
      <c r="R76" s="7" t="s">
        <v>155</v>
      </c>
      <c r="S76" s="7" t="s">
        <v>860</v>
      </c>
      <c r="V76" s="81" t="s">
        <v>861</v>
      </c>
      <c r="W76" s="77"/>
      <c r="X76" s="77"/>
    </row>
    <row r="77" spans="1:26" s="7" customFormat="1" ht="14.1" customHeight="1" x14ac:dyDescent="0.25">
      <c r="A77" s="7" t="s">
        <v>402</v>
      </c>
      <c r="B77" s="6" t="s">
        <v>25</v>
      </c>
      <c r="C77" s="6" t="s">
        <v>40</v>
      </c>
      <c r="D77" s="137" t="s">
        <v>50</v>
      </c>
      <c r="E77" s="6" t="s">
        <v>42</v>
      </c>
      <c r="F77" s="6" t="s">
        <v>150</v>
      </c>
      <c r="G77" s="6"/>
      <c r="H77" s="6" t="s">
        <v>29</v>
      </c>
      <c r="I77" s="6"/>
      <c r="J77" s="6" t="s">
        <v>31</v>
      </c>
      <c r="K77" s="6" t="s">
        <v>32</v>
      </c>
      <c r="L77" s="6" t="s">
        <v>52</v>
      </c>
      <c r="M77" s="6" t="s">
        <v>332</v>
      </c>
      <c r="N77" s="6">
        <v>17.22</v>
      </c>
      <c r="O77" s="6"/>
      <c r="P77" s="6"/>
      <c r="Q77" s="6"/>
      <c r="R77" s="6" t="s">
        <v>155</v>
      </c>
      <c r="S77" s="6" t="s">
        <v>333</v>
      </c>
      <c r="T77" s="6"/>
      <c r="U77" s="6"/>
      <c r="V77" s="6" t="s">
        <v>778</v>
      </c>
      <c r="W77" s="6"/>
      <c r="X77" s="6"/>
      <c r="Y77" s="6"/>
      <c r="Z77" s="6"/>
    </row>
    <row r="78" spans="1:26" s="7" customFormat="1" ht="14.1" customHeight="1" x14ac:dyDescent="0.25">
      <c r="A78" s="7" t="s">
        <v>435</v>
      </c>
      <c r="B78" s="6" t="s">
        <v>25</v>
      </c>
      <c r="C78" s="6" t="s">
        <v>40</v>
      </c>
      <c r="D78" s="137" t="s">
        <v>50</v>
      </c>
      <c r="E78" s="6" t="s">
        <v>42</v>
      </c>
      <c r="F78" s="6" t="s">
        <v>150</v>
      </c>
      <c r="G78" s="6"/>
      <c r="H78" s="6" t="s">
        <v>29</v>
      </c>
      <c r="I78" s="6"/>
      <c r="J78" s="6" t="s">
        <v>31</v>
      </c>
      <c r="K78" s="6" t="s">
        <v>32</v>
      </c>
      <c r="L78" s="6" t="s">
        <v>52</v>
      </c>
      <c r="M78" s="6" t="s">
        <v>332</v>
      </c>
      <c r="N78" s="6">
        <v>19.32</v>
      </c>
      <c r="O78" s="6"/>
      <c r="P78" s="6"/>
      <c r="Q78" s="6"/>
      <c r="R78" s="6" t="s">
        <v>155</v>
      </c>
      <c r="S78" s="6" t="s">
        <v>333</v>
      </c>
      <c r="T78" s="6"/>
      <c r="U78" s="6"/>
      <c r="V78" s="6" t="s">
        <v>862</v>
      </c>
      <c r="W78" s="6"/>
      <c r="X78" s="6"/>
      <c r="Y78" s="6"/>
      <c r="Z78" s="6"/>
    </row>
    <row r="79" spans="1:26" s="6" customFormat="1" ht="14.1" customHeight="1" x14ac:dyDescent="0.25">
      <c r="A79" s="7" t="s">
        <v>400</v>
      </c>
      <c r="B79" s="6" t="s">
        <v>25</v>
      </c>
      <c r="C79" s="6" t="s">
        <v>40</v>
      </c>
      <c r="D79" s="137" t="s">
        <v>50</v>
      </c>
      <c r="E79" s="6" t="s">
        <v>42</v>
      </c>
      <c r="F79" s="6" t="s">
        <v>150</v>
      </c>
      <c r="H79" s="6" t="s">
        <v>29</v>
      </c>
      <c r="J79" s="6" t="s">
        <v>31</v>
      </c>
      <c r="K79" s="6" t="s">
        <v>32</v>
      </c>
      <c r="L79" s="6" t="s">
        <v>52</v>
      </c>
      <c r="M79" s="6" t="s">
        <v>332</v>
      </c>
      <c r="N79" s="6">
        <v>8.83</v>
      </c>
      <c r="R79" s="6" t="s">
        <v>155</v>
      </c>
      <c r="S79" s="6" t="s">
        <v>333</v>
      </c>
      <c r="V79" s="6" t="s">
        <v>863</v>
      </c>
    </row>
    <row r="80" spans="1:26" s="7" customFormat="1" ht="14.1" customHeight="1" x14ac:dyDescent="0.25">
      <c r="A80" s="6" t="s">
        <v>400</v>
      </c>
      <c r="B80" s="6" t="s">
        <v>25</v>
      </c>
      <c r="C80" s="6" t="s">
        <v>40</v>
      </c>
      <c r="D80" s="137" t="s">
        <v>50</v>
      </c>
      <c r="E80" s="6" t="s">
        <v>42</v>
      </c>
      <c r="F80" s="6" t="s">
        <v>150</v>
      </c>
      <c r="G80" s="6"/>
      <c r="H80" s="6" t="s">
        <v>29</v>
      </c>
      <c r="I80" s="6" t="s">
        <v>188</v>
      </c>
      <c r="J80" s="6" t="s">
        <v>31</v>
      </c>
      <c r="K80" s="6" t="s">
        <v>44</v>
      </c>
      <c r="L80" s="6" t="s">
        <v>52</v>
      </c>
      <c r="M80" s="6" t="s">
        <v>332</v>
      </c>
      <c r="N80" s="6">
        <v>14.32</v>
      </c>
      <c r="O80" s="6"/>
      <c r="P80" s="6"/>
      <c r="Q80" s="6"/>
      <c r="R80" s="6" t="s">
        <v>155</v>
      </c>
      <c r="S80" s="6" t="s">
        <v>466</v>
      </c>
      <c r="T80" s="6"/>
      <c r="U80" s="6"/>
      <c r="V80" s="6" t="s">
        <v>779</v>
      </c>
      <c r="W80" s="6"/>
      <c r="X80" s="6"/>
      <c r="Y80" s="6"/>
      <c r="Z80" s="6"/>
    </row>
    <row r="81" spans="1:26" s="7" customFormat="1" ht="14.1" customHeight="1" x14ac:dyDescent="0.25">
      <c r="A81" s="6" t="s">
        <v>406</v>
      </c>
      <c r="B81" s="6" t="s">
        <v>25</v>
      </c>
      <c r="C81" s="6" t="s">
        <v>198</v>
      </c>
      <c r="D81" s="137" t="s">
        <v>199</v>
      </c>
      <c r="E81" s="6" t="s">
        <v>42</v>
      </c>
      <c r="F81" s="6" t="s">
        <v>153</v>
      </c>
      <c r="G81" s="85" t="s">
        <v>154</v>
      </c>
      <c r="H81" s="6" t="s">
        <v>43</v>
      </c>
      <c r="I81" s="6" t="s">
        <v>163</v>
      </c>
      <c r="J81" s="6" t="s">
        <v>31</v>
      </c>
      <c r="K81" s="6" t="s">
        <v>44</v>
      </c>
      <c r="L81" s="6" t="s">
        <v>33</v>
      </c>
      <c r="M81" s="6" t="s">
        <v>34</v>
      </c>
      <c r="N81" s="78">
        <v>92.88</v>
      </c>
      <c r="O81" s="78"/>
      <c r="P81" s="6"/>
      <c r="Q81" s="6"/>
      <c r="R81" s="6" t="s">
        <v>155</v>
      </c>
      <c r="S81" s="78" t="s">
        <v>460</v>
      </c>
      <c r="T81" s="6"/>
      <c r="U81" s="6"/>
      <c r="V81" s="6" t="s">
        <v>864</v>
      </c>
      <c r="W81" s="6"/>
      <c r="X81" s="6"/>
      <c r="Y81" s="6"/>
      <c r="Z81" s="6"/>
    </row>
    <row r="82" spans="1:26" s="6" customFormat="1" ht="14.1" customHeight="1" x14ac:dyDescent="0.25">
      <c r="A82" s="6" t="s">
        <v>402</v>
      </c>
      <c r="B82" s="7" t="s">
        <v>419</v>
      </c>
      <c r="C82" s="7" t="s">
        <v>467</v>
      </c>
      <c r="D82" s="136" t="s">
        <v>468</v>
      </c>
      <c r="E82" s="7" t="s">
        <v>28</v>
      </c>
      <c r="F82" s="75" t="s">
        <v>469</v>
      </c>
      <c r="G82" s="75"/>
      <c r="H82" s="7" t="s">
        <v>43</v>
      </c>
      <c r="I82" s="75"/>
      <c r="J82" s="7" t="s">
        <v>31</v>
      </c>
      <c r="K82" s="7" t="s">
        <v>56</v>
      </c>
      <c r="L82" s="7" t="s">
        <v>33</v>
      </c>
      <c r="M82" s="7" t="s">
        <v>34</v>
      </c>
      <c r="N82" s="75">
        <v>1.1000000000000001</v>
      </c>
      <c r="O82" s="75"/>
      <c r="P82" s="7"/>
      <c r="Q82" s="7"/>
      <c r="R82" s="7" t="s">
        <v>155</v>
      </c>
      <c r="S82" s="7" t="s">
        <v>470</v>
      </c>
      <c r="T82" s="88"/>
      <c r="U82" s="7"/>
      <c r="V82" s="81" t="s">
        <v>865</v>
      </c>
      <c r="W82" s="77"/>
      <c r="X82" s="77"/>
      <c r="Y82" s="7"/>
      <c r="Z82" s="7"/>
    </row>
    <row r="83" spans="1:26" s="6" customFormat="1" ht="14.1" customHeight="1" x14ac:dyDescent="0.25">
      <c r="A83" s="6" t="s">
        <v>406</v>
      </c>
      <c r="B83" s="6" t="s">
        <v>25</v>
      </c>
      <c r="C83" s="6" t="s">
        <v>205</v>
      </c>
      <c r="D83" s="137" t="s">
        <v>206</v>
      </c>
      <c r="E83" s="6" t="s">
        <v>42</v>
      </c>
      <c r="F83" s="6" t="s">
        <v>153</v>
      </c>
      <c r="G83" s="85" t="s">
        <v>154</v>
      </c>
      <c r="H83" s="6" t="s">
        <v>43</v>
      </c>
      <c r="I83" s="6" t="s">
        <v>163</v>
      </c>
      <c r="J83" s="6" t="s">
        <v>31</v>
      </c>
      <c r="K83" s="6" t="s">
        <v>44</v>
      </c>
      <c r="L83" s="6" t="s">
        <v>33</v>
      </c>
      <c r="M83" s="6" t="s">
        <v>34</v>
      </c>
      <c r="N83" s="89" t="s">
        <v>471</v>
      </c>
      <c r="O83" s="89"/>
      <c r="R83" s="6" t="s">
        <v>155</v>
      </c>
      <c r="S83" s="78" t="s">
        <v>460</v>
      </c>
      <c r="V83" s="6" t="s">
        <v>866</v>
      </c>
    </row>
    <row r="84" spans="1:26" s="6" customFormat="1" ht="14.1" customHeight="1" x14ac:dyDescent="0.25">
      <c r="A84" s="7" t="s">
        <v>400</v>
      </c>
      <c r="B84" s="7" t="s">
        <v>68</v>
      </c>
      <c r="C84" s="7" t="s">
        <v>225</v>
      </c>
      <c r="D84" s="136" t="s">
        <v>226</v>
      </c>
      <c r="E84" s="7" t="s">
        <v>42</v>
      </c>
      <c r="F84" s="75" t="s">
        <v>30</v>
      </c>
      <c r="G84" s="75" t="s">
        <v>335</v>
      </c>
      <c r="H84" s="7" t="s">
        <v>43</v>
      </c>
      <c r="I84" s="75" t="s">
        <v>335</v>
      </c>
      <c r="J84" s="7" t="s">
        <v>31</v>
      </c>
      <c r="K84" s="7" t="s">
        <v>56</v>
      </c>
      <c r="L84" s="7" t="s">
        <v>33</v>
      </c>
      <c r="M84" s="7" t="s">
        <v>34</v>
      </c>
      <c r="N84" s="82">
        <v>32</v>
      </c>
      <c r="O84" s="82"/>
      <c r="P84" s="152"/>
      <c r="Q84" s="76"/>
      <c r="R84" s="7" t="s">
        <v>155</v>
      </c>
      <c r="S84" s="7" t="s">
        <v>472</v>
      </c>
      <c r="T84" s="90" t="s">
        <v>227</v>
      </c>
      <c r="U84" s="90"/>
      <c r="V84" s="81" t="s">
        <v>720</v>
      </c>
      <c r="W84" s="83"/>
      <c r="X84" s="83"/>
      <c r="Y84" s="7"/>
      <c r="Z84" s="7"/>
    </row>
    <row r="85" spans="1:26" s="6" customFormat="1" ht="14.1" customHeight="1" x14ac:dyDescent="0.25">
      <c r="A85" s="7" t="s">
        <v>406</v>
      </c>
      <c r="B85" s="6" t="s">
        <v>25</v>
      </c>
      <c r="C85" s="6" t="s">
        <v>229</v>
      </c>
      <c r="D85" s="137" t="s">
        <v>230</v>
      </c>
      <c r="E85" s="6" t="s">
        <v>28</v>
      </c>
      <c r="F85" s="6" t="s">
        <v>67</v>
      </c>
      <c r="G85" s="6" t="s">
        <v>231</v>
      </c>
      <c r="H85" s="6" t="s">
        <v>29</v>
      </c>
      <c r="J85" s="6" t="s">
        <v>31</v>
      </c>
      <c r="K85" s="6" t="s">
        <v>56</v>
      </c>
      <c r="L85" s="6" t="s">
        <v>33</v>
      </c>
      <c r="M85" s="6" t="s">
        <v>34</v>
      </c>
      <c r="N85" s="6">
        <v>7.4</v>
      </c>
      <c r="R85" s="6" t="s">
        <v>155</v>
      </c>
      <c r="S85" s="6" t="s">
        <v>473</v>
      </c>
      <c r="T85" s="6" t="s">
        <v>474</v>
      </c>
      <c r="V85" s="6" t="s">
        <v>752</v>
      </c>
    </row>
    <row r="86" spans="1:26" s="7" customFormat="1" ht="14.1" customHeight="1" x14ac:dyDescent="0.25">
      <c r="A86" s="7" t="s">
        <v>464</v>
      </c>
      <c r="B86" s="6" t="s">
        <v>68</v>
      </c>
      <c r="C86" s="6" t="s">
        <v>71</v>
      </c>
      <c r="D86" s="137" t="s">
        <v>72</v>
      </c>
      <c r="E86" s="6" t="s">
        <v>42</v>
      </c>
      <c r="F86" s="75">
        <v>17.3</v>
      </c>
      <c r="G86" s="75">
        <v>7.3</v>
      </c>
      <c r="H86" s="6" t="s">
        <v>66</v>
      </c>
      <c r="I86" s="75">
        <v>45.3</v>
      </c>
      <c r="J86" s="6" t="s">
        <v>31</v>
      </c>
      <c r="K86" s="6" t="s">
        <v>56</v>
      </c>
      <c r="L86" s="7" t="s">
        <v>33</v>
      </c>
      <c r="M86" s="7" t="s">
        <v>34</v>
      </c>
      <c r="N86" s="75">
        <v>16.399999999999999</v>
      </c>
      <c r="O86" s="75"/>
      <c r="P86" s="152"/>
      <c r="Q86" s="76"/>
      <c r="R86" s="7" t="s">
        <v>155</v>
      </c>
      <c r="S86" s="6" t="s">
        <v>396</v>
      </c>
      <c r="T86" s="7" t="s">
        <v>475</v>
      </c>
      <c r="V86" s="6" t="s">
        <v>721</v>
      </c>
      <c r="W86" s="77"/>
      <c r="X86" s="77"/>
    </row>
    <row r="87" spans="1:26" s="7" customFormat="1" ht="14.1" customHeight="1" x14ac:dyDescent="0.25">
      <c r="A87" s="7" t="s">
        <v>464</v>
      </c>
      <c r="B87" s="6" t="s">
        <v>68</v>
      </c>
      <c r="C87" s="6" t="s">
        <v>71</v>
      </c>
      <c r="D87" s="137" t="s">
        <v>72</v>
      </c>
      <c r="E87" s="6" t="s">
        <v>42</v>
      </c>
      <c r="F87" s="75">
        <v>25</v>
      </c>
      <c r="G87" s="75">
        <v>7.3</v>
      </c>
      <c r="H87" s="6" t="s">
        <v>66</v>
      </c>
      <c r="I87" s="75">
        <v>45.4</v>
      </c>
      <c r="J87" s="6" t="s">
        <v>31</v>
      </c>
      <c r="K87" s="6" t="s">
        <v>56</v>
      </c>
      <c r="L87" s="7" t="s">
        <v>33</v>
      </c>
      <c r="M87" s="7" t="s">
        <v>34</v>
      </c>
      <c r="N87" s="75">
        <v>16.399999999999999</v>
      </c>
      <c r="O87" s="75"/>
      <c r="P87" s="152"/>
      <c r="Q87" s="76"/>
      <c r="R87" s="7" t="s">
        <v>155</v>
      </c>
      <c r="S87" s="6" t="s">
        <v>396</v>
      </c>
      <c r="T87" s="7" t="s">
        <v>476</v>
      </c>
      <c r="V87" s="6" t="s">
        <v>721</v>
      </c>
      <c r="W87" s="77"/>
      <c r="X87" s="77"/>
    </row>
    <row r="88" spans="1:26" s="7" customFormat="1" ht="14.1" customHeight="1" x14ac:dyDescent="0.25">
      <c r="A88" s="7" t="s">
        <v>400</v>
      </c>
      <c r="B88" s="6" t="s">
        <v>68</v>
      </c>
      <c r="C88" s="6" t="s">
        <v>71</v>
      </c>
      <c r="D88" s="137" t="s">
        <v>72</v>
      </c>
      <c r="E88" s="6" t="s">
        <v>42</v>
      </c>
      <c r="F88" s="75">
        <v>24.5</v>
      </c>
      <c r="G88" s="75">
        <v>7.6</v>
      </c>
      <c r="H88" s="6" t="s">
        <v>66</v>
      </c>
      <c r="I88" s="75">
        <v>45.5</v>
      </c>
      <c r="J88" s="6" t="s">
        <v>31</v>
      </c>
      <c r="K88" s="6" t="s">
        <v>56</v>
      </c>
      <c r="L88" s="7" t="s">
        <v>33</v>
      </c>
      <c r="M88" s="7" t="s">
        <v>34</v>
      </c>
      <c r="N88" s="75">
        <v>16</v>
      </c>
      <c r="O88" s="75"/>
      <c r="P88" s="152"/>
      <c r="Q88" s="76"/>
      <c r="R88" s="7" t="s">
        <v>155</v>
      </c>
      <c r="S88" s="6" t="s">
        <v>396</v>
      </c>
      <c r="V88" s="6" t="s">
        <v>721</v>
      </c>
      <c r="W88" s="77"/>
      <c r="X88" s="77"/>
    </row>
    <row r="89" spans="1:26" s="6" customFormat="1" ht="14.1" customHeight="1" x14ac:dyDescent="0.25">
      <c r="A89" s="7" t="s">
        <v>435</v>
      </c>
      <c r="B89" s="6" t="s">
        <v>68</v>
      </c>
      <c r="C89" s="6" t="s">
        <v>71</v>
      </c>
      <c r="D89" s="137" t="s">
        <v>72</v>
      </c>
      <c r="E89" s="6" t="s">
        <v>42</v>
      </c>
      <c r="F89" s="75">
        <v>24</v>
      </c>
      <c r="G89" s="75">
        <v>7.3</v>
      </c>
      <c r="H89" s="6" t="s">
        <v>66</v>
      </c>
      <c r="I89" s="75">
        <v>47.3</v>
      </c>
      <c r="J89" s="6" t="s">
        <v>31</v>
      </c>
      <c r="K89" s="6" t="s">
        <v>56</v>
      </c>
      <c r="L89" s="7" t="s">
        <v>33</v>
      </c>
      <c r="M89" s="7" t="s">
        <v>34</v>
      </c>
      <c r="N89" s="75">
        <v>13.4</v>
      </c>
      <c r="O89" s="75"/>
      <c r="P89" s="152"/>
      <c r="Q89" s="76"/>
      <c r="R89" s="7" t="s">
        <v>155</v>
      </c>
      <c r="S89" s="6" t="s">
        <v>396</v>
      </c>
      <c r="T89" s="7" t="s">
        <v>477</v>
      </c>
      <c r="U89" s="7"/>
      <c r="V89" s="6" t="s">
        <v>721</v>
      </c>
      <c r="W89" s="77"/>
      <c r="X89" s="77"/>
      <c r="Y89" s="7"/>
      <c r="Z89" s="7"/>
    </row>
    <row r="90" spans="1:26" s="6" customFormat="1" ht="14.1" customHeight="1" x14ac:dyDescent="0.25">
      <c r="A90" s="7" t="s">
        <v>402</v>
      </c>
      <c r="B90" s="6" t="s">
        <v>68</v>
      </c>
      <c r="C90" s="6" t="s">
        <v>71</v>
      </c>
      <c r="D90" s="137" t="s">
        <v>72</v>
      </c>
      <c r="E90" s="6" t="s">
        <v>42</v>
      </c>
      <c r="F90" s="75">
        <v>25</v>
      </c>
      <c r="G90" s="75">
        <v>7.3</v>
      </c>
      <c r="H90" s="6" t="s">
        <v>66</v>
      </c>
      <c r="I90" s="75">
        <v>45.4</v>
      </c>
      <c r="J90" s="6" t="s">
        <v>31</v>
      </c>
      <c r="K90" s="6" t="s">
        <v>56</v>
      </c>
      <c r="L90" s="7" t="s">
        <v>14</v>
      </c>
      <c r="M90" s="7" t="s">
        <v>142</v>
      </c>
      <c r="N90" s="75">
        <v>15.3</v>
      </c>
      <c r="O90" s="75"/>
      <c r="P90" s="152"/>
      <c r="Q90" s="76"/>
      <c r="R90" s="7" t="s">
        <v>155</v>
      </c>
      <c r="S90" s="6" t="s">
        <v>396</v>
      </c>
      <c r="T90" s="7" t="s">
        <v>478</v>
      </c>
      <c r="U90" s="7"/>
      <c r="V90" s="6" t="s">
        <v>721</v>
      </c>
      <c r="W90" s="77"/>
      <c r="X90" s="77"/>
      <c r="Y90" s="7"/>
      <c r="Z90" s="7"/>
    </row>
    <row r="91" spans="1:26" s="6" customFormat="1" ht="14.1" customHeight="1" x14ac:dyDescent="0.25">
      <c r="A91" s="7" t="s">
        <v>400</v>
      </c>
      <c r="B91" s="6" t="s">
        <v>68</v>
      </c>
      <c r="C91" s="6" t="s">
        <v>71</v>
      </c>
      <c r="D91" s="137" t="s">
        <v>72</v>
      </c>
      <c r="E91" s="6" t="s">
        <v>42</v>
      </c>
      <c r="F91" s="75">
        <v>24.5</v>
      </c>
      <c r="G91" s="75">
        <v>7.6</v>
      </c>
      <c r="H91" s="6" t="s">
        <v>66</v>
      </c>
      <c r="I91" s="75">
        <v>45.5</v>
      </c>
      <c r="J91" s="6" t="s">
        <v>31</v>
      </c>
      <c r="K91" s="6" t="s">
        <v>56</v>
      </c>
      <c r="L91" s="7" t="s">
        <v>14</v>
      </c>
      <c r="M91" s="7" t="s">
        <v>142</v>
      </c>
      <c r="N91" s="75">
        <v>14.8</v>
      </c>
      <c r="O91" s="75"/>
      <c r="P91" s="152"/>
      <c r="Q91" s="76"/>
      <c r="R91" s="7" t="s">
        <v>155</v>
      </c>
      <c r="S91" s="6" t="s">
        <v>396</v>
      </c>
      <c r="T91" s="7"/>
      <c r="U91" s="7"/>
      <c r="V91" s="6" t="s">
        <v>721</v>
      </c>
      <c r="W91" s="77"/>
      <c r="X91" s="77"/>
      <c r="Y91" s="7"/>
      <c r="Z91" s="7"/>
    </row>
    <row r="92" spans="1:26" s="6" customFormat="1" ht="14.1" customHeight="1" x14ac:dyDescent="0.25">
      <c r="A92" s="7" t="s">
        <v>435</v>
      </c>
      <c r="B92" s="6" t="s">
        <v>68</v>
      </c>
      <c r="C92" s="6" t="s">
        <v>71</v>
      </c>
      <c r="D92" s="137" t="s">
        <v>72</v>
      </c>
      <c r="E92" s="6" t="s">
        <v>42</v>
      </c>
      <c r="F92" s="75">
        <v>24</v>
      </c>
      <c r="G92" s="75">
        <v>7.3</v>
      </c>
      <c r="H92" s="6" t="s">
        <v>66</v>
      </c>
      <c r="I92" s="75">
        <v>47.3</v>
      </c>
      <c r="J92" s="6" t="s">
        <v>31</v>
      </c>
      <c r="K92" s="6" t="s">
        <v>56</v>
      </c>
      <c r="L92" s="7" t="s">
        <v>14</v>
      </c>
      <c r="M92" s="7" t="s">
        <v>142</v>
      </c>
      <c r="N92" s="75">
        <v>12.4</v>
      </c>
      <c r="O92" s="75"/>
      <c r="P92" s="152"/>
      <c r="Q92" s="76"/>
      <c r="R92" s="7" t="s">
        <v>155</v>
      </c>
      <c r="S92" s="6" t="s">
        <v>396</v>
      </c>
      <c r="T92" s="7" t="s">
        <v>479</v>
      </c>
      <c r="U92" s="7"/>
      <c r="V92" s="6" t="s">
        <v>721</v>
      </c>
      <c r="W92" s="77"/>
      <c r="X92" s="77"/>
      <c r="Y92" s="7"/>
      <c r="Z92" s="7"/>
    </row>
    <row r="93" spans="1:26" s="6" customFormat="1" ht="14.1" customHeight="1" x14ac:dyDescent="0.25">
      <c r="A93" s="7" t="s">
        <v>400</v>
      </c>
      <c r="B93" s="6" t="s">
        <v>68</v>
      </c>
      <c r="C93" s="6" t="s">
        <v>83</v>
      </c>
      <c r="D93" s="137" t="s">
        <v>84</v>
      </c>
      <c r="E93" s="6" t="s">
        <v>42</v>
      </c>
      <c r="F93" s="6" t="s">
        <v>150</v>
      </c>
      <c r="H93" s="6" t="s">
        <v>43</v>
      </c>
      <c r="J93" s="6" t="s">
        <v>108</v>
      </c>
      <c r="K93" s="6" t="s">
        <v>237</v>
      </c>
      <c r="L93" s="6" t="s">
        <v>33</v>
      </c>
      <c r="M93" s="6" t="s">
        <v>34</v>
      </c>
      <c r="N93" s="6">
        <v>37.67</v>
      </c>
      <c r="R93" s="6" t="s">
        <v>155</v>
      </c>
      <c r="S93" s="6" t="s">
        <v>480</v>
      </c>
      <c r="V93" s="6" t="s">
        <v>805</v>
      </c>
    </row>
    <row r="94" spans="1:26" s="6" customFormat="1" ht="14.1" customHeight="1" x14ac:dyDescent="0.25">
      <c r="A94" s="7" t="s">
        <v>402</v>
      </c>
      <c r="B94" s="6" t="s">
        <v>68</v>
      </c>
      <c r="C94" s="6" t="s">
        <v>83</v>
      </c>
      <c r="D94" s="137" t="s">
        <v>84</v>
      </c>
      <c r="E94" s="6" t="s">
        <v>42</v>
      </c>
      <c r="F94" s="6" t="s">
        <v>150</v>
      </c>
      <c r="H94" s="6" t="s">
        <v>43</v>
      </c>
      <c r="J94" s="6" t="s">
        <v>108</v>
      </c>
      <c r="K94" s="6" t="s">
        <v>116</v>
      </c>
      <c r="L94" s="6" t="s">
        <v>33</v>
      </c>
      <c r="M94" s="6" t="s">
        <v>34</v>
      </c>
      <c r="N94" s="6">
        <v>35.15</v>
      </c>
      <c r="R94" s="6" t="s">
        <v>155</v>
      </c>
      <c r="S94" s="6" t="s">
        <v>480</v>
      </c>
      <c r="V94" s="6" t="s">
        <v>805</v>
      </c>
    </row>
    <row r="95" spans="1:26" s="6" customFormat="1" ht="14.1" customHeight="1" x14ac:dyDescent="0.25">
      <c r="A95" s="7" t="s">
        <v>398</v>
      </c>
      <c r="B95" s="6" t="s">
        <v>68</v>
      </c>
      <c r="C95" s="6" t="s">
        <v>83</v>
      </c>
      <c r="D95" s="137" t="s">
        <v>84</v>
      </c>
      <c r="E95" s="6" t="s">
        <v>42</v>
      </c>
      <c r="F95" s="6" t="s">
        <v>150</v>
      </c>
      <c r="H95" s="6" t="s">
        <v>43</v>
      </c>
      <c r="J95" s="6" t="s">
        <v>108</v>
      </c>
      <c r="K95" s="6" t="s">
        <v>116</v>
      </c>
      <c r="L95" s="6" t="s">
        <v>33</v>
      </c>
      <c r="M95" s="6" t="s">
        <v>34</v>
      </c>
      <c r="N95" s="6">
        <v>35.15</v>
      </c>
      <c r="R95" s="6" t="s">
        <v>155</v>
      </c>
      <c r="S95" s="6" t="s">
        <v>480</v>
      </c>
      <c r="V95" s="6" t="s">
        <v>805</v>
      </c>
    </row>
    <row r="96" spans="1:26" s="6" customFormat="1" ht="14.1" customHeight="1" x14ac:dyDescent="0.25">
      <c r="A96" s="7" t="s">
        <v>398</v>
      </c>
      <c r="B96" s="6" t="s">
        <v>350</v>
      </c>
      <c r="C96" s="6" t="s">
        <v>351</v>
      </c>
      <c r="D96" s="137" t="s">
        <v>352</v>
      </c>
      <c r="E96" s="6" t="s">
        <v>42</v>
      </c>
      <c r="F96" s="6" t="s">
        <v>353</v>
      </c>
      <c r="G96" s="6">
        <v>7.35</v>
      </c>
      <c r="H96" s="6" t="s">
        <v>29</v>
      </c>
      <c r="J96" s="6" t="s">
        <v>31</v>
      </c>
      <c r="K96" s="6" t="s">
        <v>44</v>
      </c>
      <c r="L96" s="6" t="s">
        <v>96</v>
      </c>
      <c r="M96" s="6" t="s">
        <v>481</v>
      </c>
      <c r="N96" s="6">
        <v>88.1</v>
      </c>
      <c r="R96" s="6" t="s">
        <v>155</v>
      </c>
      <c r="S96" s="6" t="s">
        <v>482</v>
      </c>
      <c r="T96" s="6" t="s">
        <v>483</v>
      </c>
      <c r="V96" s="6" t="s">
        <v>867</v>
      </c>
    </row>
    <row r="97" spans="1:26" s="6" customFormat="1" ht="14.1" customHeight="1" x14ac:dyDescent="0.25">
      <c r="A97" s="7"/>
      <c r="B97" s="7" t="s">
        <v>105</v>
      </c>
      <c r="C97" s="7" t="s">
        <v>361</v>
      </c>
      <c r="D97" s="136" t="s">
        <v>357</v>
      </c>
      <c r="E97" s="7" t="s">
        <v>42</v>
      </c>
      <c r="F97" s="75" t="s">
        <v>94</v>
      </c>
      <c r="G97" s="75" t="s">
        <v>358</v>
      </c>
      <c r="H97" s="7" t="s">
        <v>43</v>
      </c>
      <c r="I97" s="75"/>
      <c r="J97" s="7" t="s">
        <v>31</v>
      </c>
      <c r="K97" s="7" t="s">
        <v>56</v>
      </c>
      <c r="L97" s="7" t="s">
        <v>33</v>
      </c>
      <c r="M97" s="7" t="s">
        <v>34</v>
      </c>
      <c r="N97" s="75">
        <v>80.67</v>
      </c>
      <c r="O97" s="75"/>
      <c r="P97" s="7"/>
      <c r="Q97" s="7"/>
      <c r="R97" s="7" t="s">
        <v>155</v>
      </c>
      <c r="S97" s="7" t="s">
        <v>359</v>
      </c>
      <c r="T97" s="7"/>
      <c r="U97" s="7"/>
      <c r="V97" s="79" t="s">
        <v>722</v>
      </c>
      <c r="W97" s="7"/>
      <c r="X97" s="7"/>
      <c r="Y97" s="7"/>
      <c r="Z97" s="7"/>
    </row>
    <row r="98" spans="1:26" ht="26.45" customHeight="1" x14ac:dyDescent="0.25"/>
    <row r="99" spans="1:26" ht="26.45" customHeight="1" x14ac:dyDescent="0.25"/>
    <row r="100" spans="1:26" ht="26.45" customHeight="1" x14ac:dyDescent="0.25"/>
    <row r="101" spans="1:26" ht="26.45" customHeight="1" x14ac:dyDescent="0.25"/>
    <row r="102" spans="1:26" ht="26.45" customHeight="1" x14ac:dyDescent="0.25"/>
    <row r="103" spans="1:26" ht="26.45" customHeight="1" x14ac:dyDescent="0.25"/>
    <row r="104" spans="1:26" ht="26.45" customHeight="1" x14ac:dyDescent="0.25"/>
    <row r="105" spans="1:26" ht="26.45" customHeight="1" x14ac:dyDescent="0.25"/>
    <row r="106" spans="1:26" ht="26.45" customHeight="1" x14ac:dyDescent="0.25"/>
    <row r="107" spans="1:26" ht="26.45" customHeight="1" x14ac:dyDescent="0.25"/>
    <row r="108" spans="1:26" ht="26.45" customHeight="1" x14ac:dyDescent="0.25"/>
    <row r="109" spans="1:26" ht="26.45" customHeight="1" x14ac:dyDescent="0.25"/>
    <row r="110" spans="1:26" ht="26.45" customHeight="1" x14ac:dyDescent="0.25"/>
    <row r="111" spans="1:26" ht="26.45" customHeight="1" x14ac:dyDescent="0.25"/>
    <row r="112" spans="1:26" ht="26.45" customHeight="1" x14ac:dyDescent="0.25"/>
    <row r="113" ht="26.45" customHeight="1" x14ac:dyDescent="0.25"/>
    <row r="114" ht="26.45" customHeight="1" x14ac:dyDescent="0.25"/>
    <row r="115" ht="26.45" customHeight="1" x14ac:dyDescent="0.25"/>
    <row r="116" ht="26.45" customHeight="1" x14ac:dyDescent="0.25"/>
    <row r="117" ht="26.45" customHeight="1" x14ac:dyDescent="0.25"/>
    <row r="118" ht="26.45" customHeight="1" x14ac:dyDescent="0.25"/>
    <row r="119" ht="26.45" customHeight="1" x14ac:dyDescent="0.25"/>
    <row r="120" ht="26.45" customHeight="1" x14ac:dyDescent="0.25"/>
    <row r="121" ht="26.45" customHeight="1" x14ac:dyDescent="0.25"/>
    <row r="122" ht="26.45" customHeight="1" x14ac:dyDescent="0.25"/>
    <row r="123" ht="26.45" customHeight="1" x14ac:dyDescent="0.25"/>
    <row r="124" ht="26.45" customHeight="1" x14ac:dyDescent="0.25"/>
    <row r="125" ht="26.45" customHeight="1" x14ac:dyDescent="0.25"/>
    <row r="126" ht="26.45" customHeight="1" x14ac:dyDescent="0.25"/>
    <row r="127" ht="26.45" customHeight="1" x14ac:dyDescent="0.25"/>
    <row r="128" ht="26.45" customHeight="1" x14ac:dyDescent="0.25"/>
    <row r="129" ht="26.45" customHeight="1" x14ac:dyDescent="0.25"/>
    <row r="130" ht="26.45" customHeight="1" x14ac:dyDescent="0.25"/>
    <row r="131" ht="26.45" customHeight="1" x14ac:dyDescent="0.25"/>
    <row r="132" ht="26.45" customHeight="1" x14ac:dyDescent="0.25"/>
    <row r="133" ht="26.45" customHeight="1" x14ac:dyDescent="0.25"/>
    <row r="134" ht="26.45" customHeight="1" x14ac:dyDescent="0.25"/>
    <row r="135" ht="26.45" customHeight="1" x14ac:dyDescent="0.25"/>
    <row r="136" ht="26.45" customHeight="1" x14ac:dyDescent="0.25"/>
    <row r="137" ht="26.45" customHeight="1" x14ac:dyDescent="0.25"/>
    <row r="138" ht="26.45" customHeight="1" x14ac:dyDescent="0.25"/>
    <row r="139" ht="26.45" customHeight="1" x14ac:dyDescent="0.25"/>
    <row r="140" ht="26.45" customHeight="1" x14ac:dyDescent="0.25"/>
    <row r="141" ht="26.45" customHeight="1" x14ac:dyDescent="0.25"/>
    <row r="142" ht="26.45" customHeight="1" x14ac:dyDescent="0.25"/>
  </sheetData>
  <autoFilter ref="A2:Z97" xr:uid="{00000000-0009-0000-0000-000003000000}">
    <sortState xmlns:xlrd2="http://schemas.microsoft.com/office/spreadsheetml/2017/richdata2" ref="A3:Z97">
      <sortCondition sortBy="cellColor" ref="K3:K97" dxfId="1"/>
      <sortCondition descending="1" sortBy="cellColor" ref="G3:G97" dxfId="0"/>
      <sortCondition ref="D3:D97"/>
    </sortState>
  </autoFilter>
  <phoneticPr fontId="39"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78"/>
  <sheetViews>
    <sheetView zoomScale="80" zoomScaleNormal="80" workbookViewId="0">
      <pane ySplit="1" topLeftCell="A66" activePane="bottomLeft" state="frozen"/>
      <selection pane="bottomLeft" activeCell="D78" sqref="D78"/>
    </sheetView>
  </sheetViews>
  <sheetFormatPr defaultColWidth="8.85546875" defaultRowHeight="15" x14ac:dyDescent="0.2"/>
  <cols>
    <col min="1" max="1" width="4.140625" style="99" customWidth="1"/>
    <col min="2" max="2" width="29.42578125" style="130" customWidth="1"/>
    <col min="3" max="3" width="140" style="130" customWidth="1"/>
    <col min="4" max="4" width="90.85546875" style="130" customWidth="1"/>
    <col min="5" max="16384" width="8.85546875" style="99"/>
  </cols>
  <sheetData>
    <row r="1" spans="1:4" ht="17.25" x14ac:dyDescent="0.25">
      <c r="A1" s="100" t="s">
        <v>485</v>
      </c>
      <c r="B1" s="129" t="s">
        <v>486</v>
      </c>
      <c r="C1" s="144" t="s">
        <v>397</v>
      </c>
      <c r="D1" s="144" t="s">
        <v>869</v>
      </c>
    </row>
    <row r="2" spans="1:4" s="101" customFormat="1" ht="45" x14ac:dyDescent="0.2">
      <c r="A2" s="101">
        <v>1</v>
      </c>
      <c r="B2" s="102" t="s">
        <v>24</v>
      </c>
      <c r="C2" s="102" t="s">
        <v>487</v>
      </c>
      <c r="D2" s="102" t="s">
        <v>870</v>
      </c>
    </row>
    <row r="3" spans="1:4" s="101" customFormat="1" ht="75" x14ac:dyDescent="0.2">
      <c r="A3" s="101">
        <v>2</v>
      </c>
      <c r="B3" s="102" t="s">
        <v>488</v>
      </c>
      <c r="C3" s="102" t="s">
        <v>489</v>
      </c>
      <c r="D3" s="102" t="s">
        <v>490</v>
      </c>
    </row>
    <row r="4" spans="1:4" s="101" customFormat="1" ht="30" x14ac:dyDescent="0.2">
      <c r="A4" s="101">
        <v>3</v>
      </c>
      <c r="B4" s="102" t="s">
        <v>871</v>
      </c>
      <c r="C4" s="102" t="s">
        <v>872</v>
      </c>
      <c r="D4" s="102" t="s">
        <v>491</v>
      </c>
    </row>
    <row r="5" spans="1:4" s="101" customFormat="1" ht="30" x14ac:dyDescent="0.2">
      <c r="A5" s="101">
        <v>4</v>
      </c>
      <c r="B5" s="102" t="s">
        <v>873</v>
      </c>
      <c r="C5" s="102" t="s">
        <v>874</v>
      </c>
      <c r="D5" s="102" t="s">
        <v>875</v>
      </c>
    </row>
    <row r="6" spans="1:4" s="101" customFormat="1" ht="45" x14ac:dyDescent="0.2">
      <c r="A6" s="101">
        <v>5</v>
      </c>
      <c r="B6" s="102" t="s">
        <v>492</v>
      </c>
      <c r="C6" s="102" t="s">
        <v>876</v>
      </c>
      <c r="D6" s="102" t="s">
        <v>493</v>
      </c>
    </row>
    <row r="7" spans="1:4" s="101" customFormat="1" ht="45" x14ac:dyDescent="0.2">
      <c r="A7" s="101">
        <v>6</v>
      </c>
      <c r="B7" s="102" t="s">
        <v>365</v>
      </c>
      <c r="C7" s="102" t="s">
        <v>494</v>
      </c>
      <c r="D7" s="102" t="s">
        <v>495</v>
      </c>
    </row>
    <row r="8" spans="1:4" s="101" customFormat="1" ht="45" x14ac:dyDescent="0.2">
      <c r="A8" s="101">
        <v>7</v>
      </c>
      <c r="B8" s="102" t="s">
        <v>877</v>
      </c>
      <c r="C8" s="102" t="s">
        <v>878</v>
      </c>
      <c r="D8" s="102" t="s">
        <v>879</v>
      </c>
    </row>
    <row r="9" spans="1:4" s="101" customFormat="1" ht="30" x14ac:dyDescent="0.2">
      <c r="A9" s="101">
        <v>8</v>
      </c>
      <c r="B9" s="102" t="s">
        <v>496</v>
      </c>
      <c r="C9" s="102" t="s">
        <v>880</v>
      </c>
      <c r="D9" s="102" t="s">
        <v>497</v>
      </c>
    </row>
    <row r="10" spans="1:4" s="101" customFormat="1" ht="45" x14ac:dyDescent="0.2">
      <c r="A10" s="101">
        <v>9</v>
      </c>
      <c r="B10" s="102" t="s">
        <v>24</v>
      </c>
      <c r="C10" s="102" t="s">
        <v>498</v>
      </c>
      <c r="D10" s="102" t="s">
        <v>499</v>
      </c>
    </row>
    <row r="11" spans="1:4" s="101" customFormat="1" ht="60" x14ac:dyDescent="0.2">
      <c r="A11" s="101">
        <v>10</v>
      </c>
      <c r="B11" s="102" t="s">
        <v>496</v>
      </c>
      <c r="C11" s="102" t="s">
        <v>881</v>
      </c>
      <c r="D11" s="102" t="s">
        <v>882</v>
      </c>
    </row>
    <row r="12" spans="1:4" s="101" customFormat="1" ht="71.45" customHeight="1" x14ac:dyDescent="0.2">
      <c r="A12" s="101">
        <v>11</v>
      </c>
      <c r="B12" s="102" t="s">
        <v>24</v>
      </c>
      <c r="C12" s="102" t="s">
        <v>883</v>
      </c>
      <c r="D12" s="102" t="s">
        <v>500</v>
      </c>
    </row>
    <row r="13" spans="1:4" s="101" customFormat="1" ht="30" x14ac:dyDescent="0.2">
      <c r="A13" s="101">
        <v>12</v>
      </c>
      <c r="B13" s="102" t="s">
        <v>24</v>
      </c>
      <c r="C13" s="102" t="s">
        <v>884</v>
      </c>
      <c r="D13" s="102" t="s">
        <v>501</v>
      </c>
    </row>
    <row r="14" spans="1:4" s="101" customFormat="1" ht="75" x14ac:dyDescent="0.2">
      <c r="A14" s="101">
        <v>13</v>
      </c>
      <c r="B14" s="102" t="s">
        <v>24</v>
      </c>
      <c r="C14" s="102" t="s">
        <v>885</v>
      </c>
      <c r="D14" s="102" t="s">
        <v>886</v>
      </c>
    </row>
    <row r="15" spans="1:4" s="101" customFormat="1" ht="45" x14ac:dyDescent="0.2">
      <c r="A15" s="101">
        <v>14</v>
      </c>
      <c r="B15" s="102" t="s">
        <v>252</v>
      </c>
      <c r="C15" s="102" t="s">
        <v>887</v>
      </c>
      <c r="D15" s="102" t="s">
        <v>502</v>
      </c>
    </row>
    <row r="16" spans="1:4" s="101" customFormat="1" ht="45" x14ac:dyDescent="0.2">
      <c r="A16" s="101">
        <v>15</v>
      </c>
      <c r="B16" s="102" t="s">
        <v>252</v>
      </c>
      <c r="C16" s="102" t="s">
        <v>888</v>
      </c>
      <c r="D16" s="102" t="s">
        <v>503</v>
      </c>
    </row>
    <row r="17" spans="1:4" s="101" customFormat="1" ht="30" x14ac:dyDescent="0.2">
      <c r="A17" s="101">
        <v>16</v>
      </c>
      <c r="B17" s="102" t="s">
        <v>406</v>
      </c>
      <c r="C17" s="102" t="s">
        <v>889</v>
      </c>
      <c r="D17" s="102" t="s">
        <v>504</v>
      </c>
    </row>
    <row r="18" spans="1:4" s="101" customFormat="1" ht="45" x14ac:dyDescent="0.2">
      <c r="A18" s="101">
        <v>17</v>
      </c>
      <c r="B18" s="102" t="s">
        <v>505</v>
      </c>
      <c r="C18" s="102" t="s">
        <v>890</v>
      </c>
      <c r="D18" s="102" t="s">
        <v>891</v>
      </c>
    </row>
    <row r="19" spans="1:4" s="101" customFormat="1" ht="45" x14ac:dyDescent="0.2">
      <c r="A19" s="101">
        <v>18</v>
      </c>
      <c r="B19" s="102" t="s">
        <v>506</v>
      </c>
      <c r="C19" s="102" t="s">
        <v>892</v>
      </c>
      <c r="D19" s="102" t="s">
        <v>893</v>
      </c>
    </row>
    <row r="20" spans="1:4" s="101" customFormat="1" ht="45" x14ac:dyDescent="0.2">
      <c r="A20" s="101">
        <v>19</v>
      </c>
      <c r="B20" s="102"/>
      <c r="C20" s="102" t="s">
        <v>507</v>
      </c>
      <c r="D20" s="102" t="s">
        <v>508</v>
      </c>
    </row>
    <row r="21" spans="1:4" s="101" customFormat="1" ht="45" x14ac:dyDescent="0.2">
      <c r="A21" s="101">
        <v>20</v>
      </c>
      <c r="B21" s="102" t="s">
        <v>873</v>
      </c>
      <c r="C21" s="102" t="s">
        <v>172</v>
      </c>
      <c r="D21" s="102" t="s">
        <v>509</v>
      </c>
    </row>
    <row r="22" spans="1:4" s="101" customFormat="1" ht="30" x14ac:dyDescent="0.2">
      <c r="A22" s="101">
        <v>21</v>
      </c>
      <c r="B22" s="102" t="s">
        <v>510</v>
      </c>
      <c r="C22" s="102" t="s">
        <v>511</v>
      </c>
      <c r="D22" s="102" t="s">
        <v>512</v>
      </c>
    </row>
    <row r="23" spans="1:4" s="101" customFormat="1" ht="30" x14ac:dyDescent="0.2">
      <c r="A23" s="101">
        <v>22</v>
      </c>
      <c r="B23" s="102" t="s">
        <v>513</v>
      </c>
      <c r="C23" s="102" t="s">
        <v>236</v>
      </c>
      <c r="D23" s="102" t="s">
        <v>234</v>
      </c>
    </row>
    <row r="24" spans="1:4" s="101" customFormat="1" ht="60" x14ac:dyDescent="0.2">
      <c r="A24" s="101">
        <v>23</v>
      </c>
      <c r="B24" s="102" t="s">
        <v>24</v>
      </c>
      <c r="C24" s="102" t="s">
        <v>894</v>
      </c>
      <c r="D24" s="102" t="s">
        <v>244</v>
      </c>
    </row>
    <row r="25" spans="1:4" s="101" customFormat="1" ht="45" x14ac:dyDescent="0.2">
      <c r="A25" s="101">
        <v>24</v>
      </c>
      <c r="B25" s="102" t="s">
        <v>252</v>
      </c>
      <c r="C25" s="102" t="s">
        <v>895</v>
      </c>
      <c r="D25" s="102" t="s">
        <v>514</v>
      </c>
    </row>
    <row r="26" spans="1:4" s="101" customFormat="1" ht="45" x14ac:dyDescent="0.2">
      <c r="A26" s="101">
        <v>25</v>
      </c>
      <c r="B26" s="102" t="s">
        <v>515</v>
      </c>
      <c r="C26" s="102" t="s">
        <v>896</v>
      </c>
      <c r="D26" s="102" t="s">
        <v>516</v>
      </c>
    </row>
    <row r="27" spans="1:4" s="101" customFormat="1" ht="30" x14ac:dyDescent="0.2">
      <c r="A27" s="101">
        <v>26</v>
      </c>
      <c r="B27" s="102" t="s">
        <v>24</v>
      </c>
      <c r="C27" s="102" t="s">
        <v>897</v>
      </c>
      <c r="D27" s="102" t="s">
        <v>517</v>
      </c>
    </row>
    <row r="28" spans="1:4" s="101" customFormat="1" ht="75" x14ac:dyDescent="0.2">
      <c r="A28" s="101">
        <v>27</v>
      </c>
      <c r="B28" s="102" t="s">
        <v>518</v>
      </c>
      <c r="C28" s="102" t="s">
        <v>898</v>
      </c>
      <c r="D28" s="102" t="s">
        <v>899</v>
      </c>
    </row>
    <row r="29" spans="1:4" s="101" customFormat="1" ht="60" x14ac:dyDescent="0.2">
      <c r="A29" s="101">
        <v>28</v>
      </c>
      <c r="B29" s="102" t="s">
        <v>873</v>
      </c>
      <c r="C29" s="102" t="s">
        <v>779</v>
      </c>
      <c r="D29" s="102" t="s">
        <v>900</v>
      </c>
    </row>
    <row r="30" spans="1:4" s="101" customFormat="1" ht="75" x14ac:dyDescent="0.2">
      <c r="A30" s="101">
        <v>29</v>
      </c>
      <c r="B30" s="102" t="s">
        <v>24</v>
      </c>
      <c r="C30" s="102" t="s">
        <v>901</v>
      </c>
      <c r="D30" s="102" t="s">
        <v>519</v>
      </c>
    </row>
    <row r="31" spans="1:4" s="101" customFormat="1" ht="60" x14ac:dyDescent="0.2">
      <c r="A31" s="101">
        <v>30</v>
      </c>
      <c r="B31" s="102" t="s">
        <v>24</v>
      </c>
      <c r="C31" s="102" t="s">
        <v>902</v>
      </c>
      <c r="D31" s="102" t="s">
        <v>520</v>
      </c>
    </row>
    <row r="32" spans="1:4" s="101" customFormat="1" x14ac:dyDescent="0.2">
      <c r="A32" s="101">
        <v>31</v>
      </c>
      <c r="B32" s="102" t="s">
        <v>521</v>
      </c>
      <c r="C32" s="102" t="s">
        <v>522</v>
      </c>
      <c r="D32" s="102" t="s">
        <v>523</v>
      </c>
    </row>
    <row r="33" spans="1:4" s="101" customFormat="1" ht="60" x14ac:dyDescent="0.2">
      <c r="A33" s="101">
        <v>32</v>
      </c>
      <c r="B33" s="102" t="s">
        <v>524</v>
      </c>
      <c r="C33" s="102" t="s">
        <v>525</v>
      </c>
      <c r="D33" s="102" t="s">
        <v>331</v>
      </c>
    </row>
    <row r="34" spans="1:4" s="101" customFormat="1" ht="45" x14ac:dyDescent="0.2">
      <c r="A34" s="101">
        <v>33</v>
      </c>
      <c r="B34" s="102" t="s">
        <v>406</v>
      </c>
      <c r="C34" s="102" t="s">
        <v>903</v>
      </c>
      <c r="D34" s="102" t="s">
        <v>526</v>
      </c>
    </row>
    <row r="35" spans="1:4" s="101" customFormat="1" x14ac:dyDescent="0.2">
      <c r="A35" s="101">
        <v>34</v>
      </c>
      <c r="B35" s="102" t="s">
        <v>24</v>
      </c>
      <c r="C35" s="102" t="s">
        <v>527</v>
      </c>
      <c r="D35" s="102" t="s">
        <v>528</v>
      </c>
    </row>
    <row r="36" spans="1:4" s="101" customFormat="1" ht="30" x14ac:dyDescent="0.2">
      <c r="A36" s="101">
        <v>35</v>
      </c>
      <c r="B36" s="102" t="s">
        <v>529</v>
      </c>
      <c r="C36" s="102" t="s">
        <v>530</v>
      </c>
      <c r="D36" s="102" t="s">
        <v>531</v>
      </c>
    </row>
    <row r="37" spans="1:4" s="101" customFormat="1" ht="60" x14ac:dyDescent="0.2">
      <c r="A37" s="101">
        <v>36</v>
      </c>
      <c r="B37" s="102" t="s">
        <v>873</v>
      </c>
      <c r="C37" s="102" t="s">
        <v>904</v>
      </c>
      <c r="D37" s="102" t="s">
        <v>532</v>
      </c>
    </row>
    <row r="38" spans="1:4" s="101" customFormat="1" ht="90" x14ac:dyDescent="0.2">
      <c r="A38" s="101">
        <v>37</v>
      </c>
      <c r="B38" s="102" t="s">
        <v>873</v>
      </c>
      <c r="C38" s="102" t="s">
        <v>905</v>
      </c>
      <c r="D38" s="102" t="s">
        <v>533</v>
      </c>
    </row>
    <row r="39" spans="1:4" s="101" customFormat="1" ht="75" x14ac:dyDescent="0.2">
      <c r="A39" s="101">
        <v>38</v>
      </c>
      <c r="B39" s="102" t="s">
        <v>906</v>
      </c>
      <c r="C39" s="102" t="s">
        <v>484</v>
      </c>
      <c r="D39" s="102" t="s">
        <v>359</v>
      </c>
    </row>
    <row r="40" spans="1:4" s="101" customFormat="1" ht="60" x14ac:dyDescent="0.2">
      <c r="A40" s="101">
        <v>39</v>
      </c>
      <c r="B40" s="102" t="s">
        <v>252</v>
      </c>
      <c r="C40" s="102" t="s">
        <v>534</v>
      </c>
      <c r="D40" s="102" t="s">
        <v>535</v>
      </c>
    </row>
    <row r="41" spans="1:4" s="101" customFormat="1" ht="90" x14ac:dyDescent="0.2">
      <c r="A41" s="101">
        <v>40</v>
      </c>
      <c r="B41" s="102" t="s">
        <v>24</v>
      </c>
      <c r="C41" s="104" t="s">
        <v>907</v>
      </c>
      <c r="D41" s="102" t="s">
        <v>908</v>
      </c>
    </row>
    <row r="42" spans="1:4" s="101" customFormat="1" ht="30" x14ac:dyDescent="0.2">
      <c r="A42" s="101">
        <v>41</v>
      </c>
      <c r="B42" s="102" t="s">
        <v>24</v>
      </c>
      <c r="C42" s="102" t="s">
        <v>536</v>
      </c>
      <c r="D42" s="102" t="s">
        <v>537</v>
      </c>
    </row>
    <row r="43" spans="1:4" s="101" customFormat="1" ht="45" x14ac:dyDescent="0.2">
      <c r="A43" s="101">
        <v>42</v>
      </c>
      <c r="B43" s="102" t="s">
        <v>909</v>
      </c>
      <c r="C43" s="102" t="s">
        <v>723</v>
      </c>
      <c r="D43" s="102" t="s">
        <v>538</v>
      </c>
    </row>
    <row r="44" spans="1:4" s="101" customFormat="1" ht="45" x14ac:dyDescent="0.2">
      <c r="A44" s="101">
        <v>43</v>
      </c>
      <c r="B44" s="102" t="s">
        <v>524</v>
      </c>
      <c r="C44" s="102" t="s">
        <v>910</v>
      </c>
      <c r="D44" s="102" t="s">
        <v>539</v>
      </c>
    </row>
    <row r="45" spans="1:4" s="101" customFormat="1" ht="60" x14ac:dyDescent="0.2">
      <c r="A45" s="101">
        <v>44</v>
      </c>
      <c r="B45" s="102" t="s">
        <v>252</v>
      </c>
      <c r="C45" s="102" t="s">
        <v>911</v>
      </c>
      <c r="D45" s="102" t="s">
        <v>347</v>
      </c>
    </row>
    <row r="46" spans="1:4" s="101" customFormat="1" ht="30" x14ac:dyDescent="0.2">
      <c r="A46" s="101">
        <v>45</v>
      </c>
      <c r="B46" s="102" t="s">
        <v>912</v>
      </c>
      <c r="C46" s="102" t="s">
        <v>913</v>
      </c>
      <c r="D46" s="102" t="s">
        <v>540</v>
      </c>
    </row>
    <row r="47" spans="1:4" s="101" customFormat="1" ht="30" x14ac:dyDescent="0.2">
      <c r="A47" s="101">
        <v>46</v>
      </c>
      <c r="B47" s="102" t="s">
        <v>24</v>
      </c>
      <c r="C47" s="102" t="s">
        <v>724</v>
      </c>
      <c r="D47" s="102" t="s">
        <v>209</v>
      </c>
    </row>
    <row r="48" spans="1:4" s="101" customFormat="1" ht="30" x14ac:dyDescent="0.2">
      <c r="A48" s="101">
        <v>47</v>
      </c>
      <c r="B48" s="102" t="s">
        <v>252</v>
      </c>
      <c r="C48" s="102" t="s">
        <v>914</v>
      </c>
      <c r="D48" s="102" t="s">
        <v>541</v>
      </c>
    </row>
    <row r="49" spans="1:17" s="101" customFormat="1" ht="60" x14ac:dyDescent="0.2">
      <c r="A49" s="101">
        <v>48</v>
      </c>
      <c r="B49" s="102" t="s">
        <v>24</v>
      </c>
      <c r="C49" s="102" t="s">
        <v>915</v>
      </c>
      <c r="D49" s="102" t="s">
        <v>542</v>
      </c>
    </row>
    <row r="50" spans="1:17" s="101" customFormat="1" ht="102.6" customHeight="1" x14ac:dyDescent="0.2">
      <c r="A50" s="101">
        <v>49</v>
      </c>
      <c r="B50" s="102" t="s">
        <v>406</v>
      </c>
      <c r="C50" s="102" t="s">
        <v>725</v>
      </c>
      <c r="D50" s="102" t="s">
        <v>543</v>
      </c>
    </row>
    <row r="51" spans="1:17" s="101" customFormat="1" ht="30" x14ac:dyDescent="0.2">
      <c r="A51" s="101">
        <v>50</v>
      </c>
      <c r="B51" s="102" t="s">
        <v>24</v>
      </c>
      <c r="C51" s="102" t="s">
        <v>916</v>
      </c>
      <c r="D51" s="102" t="s">
        <v>544</v>
      </c>
    </row>
    <row r="52" spans="1:17" s="101" customFormat="1" ht="30" x14ac:dyDescent="0.2">
      <c r="A52" s="101">
        <v>51</v>
      </c>
      <c r="B52" s="102" t="s">
        <v>24</v>
      </c>
      <c r="C52" s="102" t="s">
        <v>726</v>
      </c>
      <c r="D52" s="102" t="s">
        <v>545</v>
      </c>
    </row>
    <row r="53" spans="1:17" s="101" customFormat="1" ht="45" x14ac:dyDescent="0.2">
      <c r="A53" s="101">
        <v>52</v>
      </c>
      <c r="B53" s="102" t="s">
        <v>252</v>
      </c>
      <c r="C53" s="102" t="s">
        <v>727</v>
      </c>
      <c r="D53" s="102" t="s">
        <v>337</v>
      </c>
    </row>
    <row r="54" spans="1:17" s="101" customFormat="1" ht="30" x14ac:dyDescent="0.2">
      <c r="A54" s="101">
        <v>53</v>
      </c>
      <c r="B54" s="102" t="s">
        <v>917</v>
      </c>
      <c r="C54" s="102" t="s">
        <v>918</v>
      </c>
      <c r="D54" s="102" t="s">
        <v>546</v>
      </c>
    </row>
    <row r="55" spans="1:17" s="101" customFormat="1" ht="135" x14ac:dyDescent="0.2">
      <c r="A55" s="101">
        <v>54</v>
      </c>
      <c r="B55" s="102" t="s">
        <v>547</v>
      </c>
      <c r="C55" s="102" t="s">
        <v>728</v>
      </c>
      <c r="D55" s="102" t="s">
        <v>919</v>
      </c>
    </row>
    <row r="56" spans="1:17" s="101" customFormat="1" ht="60" x14ac:dyDescent="0.2">
      <c r="A56" s="101">
        <v>55</v>
      </c>
      <c r="B56" s="138" t="s">
        <v>252</v>
      </c>
      <c r="C56" s="159" t="s">
        <v>729</v>
      </c>
      <c r="D56" s="138" t="s">
        <v>548</v>
      </c>
    </row>
    <row r="57" spans="1:17" s="101" customFormat="1" ht="93.6" customHeight="1" x14ac:dyDescent="0.2">
      <c r="A57" s="101">
        <v>56</v>
      </c>
      <c r="B57" s="102" t="s">
        <v>406</v>
      </c>
      <c r="C57" s="102" t="s">
        <v>920</v>
      </c>
      <c r="D57" s="102" t="s">
        <v>549</v>
      </c>
    </row>
    <row r="58" spans="1:17" s="101" customFormat="1" ht="30" x14ac:dyDescent="0.2">
      <c r="A58" s="101">
        <v>57</v>
      </c>
      <c r="B58" s="102" t="s">
        <v>252</v>
      </c>
      <c r="C58" s="102" t="s">
        <v>921</v>
      </c>
      <c r="D58" s="102" t="s">
        <v>550</v>
      </c>
    </row>
    <row r="59" spans="1:17" s="101" customFormat="1" ht="30" x14ac:dyDescent="0.2">
      <c r="A59" s="101">
        <v>58</v>
      </c>
      <c r="B59" s="102" t="s">
        <v>906</v>
      </c>
      <c r="C59" s="102" t="s">
        <v>922</v>
      </c>
      <c r="D59" s="102" t="s">
        <v>482</v>
      </c>
    </row>
    <row r="60" spans="1:17" s="101" customFormat="1" ht="30" x14ac:dyDescent="0.2">
      <c r="A60" s="101">
        <v>59</v>
      </c>
      <c r="B60" s="102" t="s">
        <v>524</v>
      </c>
      <c r="C60" s="102" t="s">
        <v>923</v>
      </c>
      <c r="D60" s="102" t="s">
        <v>546</v>
      </c>
    </row>
    <row r="61" spans="1:17" s="101" customFormat="1" ht="105" x14ac:dyDescent="0.2">
      <c r="A61" s="101">
        <v>60</v>
      </c>
      <c r="B61" s="102" t="s">
        <v>24</v>
      </c>
      <c r="C61" s="102" t="s">
        <v>924</v>
      </c>
      <c r="D61" s="102" t="s">
        <v>551</v>
      </c>
    </row>
    <row r="62" spans="1:17" s="103" customFormat="1" ht="45" x14ac:dyDescent="0.2">
      <c r="A62" s="101">
        <v>61</v>
      </c>
      <c r="B62" s="102" t="s">
        <v>406</v>
      </c>
      <c r="C62" s="102" t="s">
        <v>925</v>
      </c>
      <c r="D62" s="102" t="s">
        <v>552</v>
      </c>
      <c r="E62" s="101"/>
      <c r="F62" s="101"/>
      <c r="G62" s="101"/>
      <c r="H62" s="101"/>
      <c r="I62" s="101"/>
      <c r="J62" s="101"/>
      <c r="K62" s="101"/>
      <c r="L62" s="101"/>
      <c r="M62" s="101"/>
      <c r="N62" s="101"/>
      <c r="O62" s="101"/>
      <c r="P62" s="101"/>
      <c r="Q62" s="101"/>
    </row>
    <row r="63" spans="1:17" s="101" customFormat="1" ht="60" x14ac:dyDescent="0.2">
      <c r="A63" s="101">
        <v>62</v>
      </c>
      <c r="B63" s="102" t="s">
        <v>24</v>
      </c>
      <c r="C63" s="102" t="s">
        <v>926</v>
      </c>
      <c r="D63" s="102" t="s">
        <v>553</v>
      </c>
    </row>
    <row r="64" spans="1:17" s="101" customFormat="1" ht="75" x14ac:dyDescent="0.2">
      <c r="A64" s="101">
        <v>63</v>
      </c>
      <c r="B64" s="102" t="s">
        <v>873</v>
      </c>
      <c r="C64" s="102" t="s">
        <v>927</v>
      </c>
      <c r="D64" s="102" t="s">
        <v>473</v>
      </c>
    </row>
    <row r="65" spans="1:4" s="101" customFormat="1" ht="60" x14ac:dyDescent="0.2">
      <c r="A65" s="101">
        <v>64</v>
      </c>
      <c r="B65" s="102" t="s">
        <v>252</v>
      </c>
      <c r="C65" s="102" t="s">
        <v>730</v>
      </c>
      <c r="D65" s="102" t="s">
        <v>928</v>
      </c>
    </row>
    <row r="66" spans="1:4" s="101" customFormat="1" ht="30" x14ac:dyDescent="0.2">
      <c r="A66" s="101">
        <v>65</v>
      </c>
      <c r="B66" s="102" t="s">
        <v>524</v>
      </c>
      <c r="C66" s="102" t="s">
        <v>929</v>
      </c>
      <c r="D66" s="102" t="s">
        <v>554</v>
      </c>
    </row>
    <row r="67" spans="1:4" s="101" customFormat="1" ht="45" x14ac:dyDescent="0.2">
      <c r="A67" s="101">
        <v>66</v>
      </c>
      <c r="B67" s="102" t="s">
        <v>24</v>
      </c>
      <c r="C67" s="102" t="s">
        <v>930</v>
      </c>
      <c r="D67" s="102" t="s">
        <v>555</v>
      </c>
    </row>
    <row r="68" spans="1:4" s="101" customFormat="1" ht="30" x14ac:dyDescent="0.2">
      <c r="A68" s="101">
        <v>67</v>
      </c>
      <c r="B68" s="102" t="s">
        <v>556</v>
      </c>
      <c r="C68" s="102" t="s">
        <v>731</v>
      </c>
      <c r="D68" s="102" t="s">
        <v>557</v>
      </c>
    </row>
    <row r="69" spans="1:4" s="101" customFormat="1" ht="60" x14ac:dyDescent="0.2">
      <c r="A69" s="101">
        <v>68</v>
      </c>
      <c r="B69" s="102" t="s">
        <v>252</v>
      </c>
      <c r="C69" s="102" t="s">
        <v>800</v>
      </c>
      <c r="D69" s="102" t="s">
        <v>931</v>
      </c>
    </row>
    <row r="70" spans="1:4" s="101" customFormat="1" ht="30" x14ac:dyDescent="0.2">
      <c r="A70" s="101">
        <v>69</v>
      </c>
      <c r="B70" s="102" t="s">
        <v>917</v>
      </c>
      <c r="C70" s="102" t="s">
        <v>732</v>
      </c>
      <c r="D70" s="102" t="s">
        <v>558</v>
      </c>
    </row>
    <row r="71" spans="1:4" s="101" customFormat="1" ht="60" x14ac:dyDescent="0.2">
      <c r="A71" s="101">
        <v>70</v>
      </c>
      <c r="B71" s="102" t="s">
        <v>559</v>
      </c>
      <c r="C71" s="102" t="s">
        <v>733</v>
      </c>
      <c r="D71" s="102" t="s">
        <v>227</v>
      </c>
    </row>
    <row r="72" spans="1:4" s="101" customFormat="1" ht="60" x14ac:dyDescent="0.2">
      <c r="A72" s="101">
        <v>71</v>
      </c>
      <c r="B72" s="102" t="s">
        <v>932</v>
      </c>
      <c r="C72" s="102" t="s">
        <v>933</v>
      </c>
      <c r="D72" s="102" t="s">
        <v>333</v>
      </c>
    </row>
    <row r="73" spans="1:4" s="101" customFormat="1" ht="30" x14ac:dyDescent="0.2">
      <c r="A73" s="101">
        <v>72</v>
      </c>
      <c r="B73" s="102" t="s">
        <v>406</v>
      </c>
      <c r="C73" s="102" t="s">
        <v>934</v>
      </c>
      <c r="D73" s="102" t="s">
        <v>560</v>
      </c>
    </row>
    <row r="74" spans="1:4" ht="30" x14ac:dyDescent="0.2">
      <c r="A74" s="101">
        <v>73</v>
      </c>
      <c r="B74" s="102" t="s">
        <v>365</v>
      </c>
      <c r="C74" s="102" t="s">
        <v>935</v>
      </c>
      <c r="D74" s="102" t="s">
        <v>561</v>
      </c>
    </row>
    <row r="75" spans="1:4" ht="60" x14ac:dyDescent="0.2">
      <c r="A75" s="99">
        <v>74</v>
      </c>
      <c r="B75" s="159" t="s">
        <v>917</v>
      </c>
      <c r="C75" s="159" t="s">
        <v>734</v>
      </c>
      <c r="D75" s="159" t="s">
        <v>562</v>
      </c>
    </row>
    <row r="76" spans="1:4" ht="30" x14ac:dyDescent="0.2">
      <c r="A76" s="99">
        <v>75</v>
      </c>
      <c r="B76" s="159" t="s">
        <v>24</v>
      </c>
      <c r="C76" s="159" t="s">
        <v>735</v>
      </c>
      <c r="D76" s="160" t="s">
        <v>563</v>
      </c>
    </row>
    <row r="77" spans="1:4" ht="30" x14ac:dyDescent="0.2">
      <c r="A77" s="99">
        <v>76</v>
      </c>
      <c r="B77" s="159" t="s">
        <v>524</v>
      </c>
      <c r="C77" s="159" t="s">
        <v>736</v>
      </c>
      <c r="D77" s="159" t="s">
        <v>562</v>
      </c>
    </row>
    <row r="78" spans="1:4" ht="30" x14ac:dyDescent="0.2">
      <c r="A78" s="99">
        <v>77</v>
      </c>
      <c r="B78" s="159" t="s">
        <v>873</v>
      </c>
      <c r="C78" s="161" t="s">
        <v>737</v>
      </c>
      <c r="D78" s="159" t="s">
        <v>936</v>
      </c>
    </row>
  </sheetData>
  <autoFilter ref="B1:D74" xr:uid="{00000000-0009-0000-0000-000004000000}">
    <sortState xmlns:xlrd2="http://schemas.microsoft.com/office/spreadsheetml/2017/richdata2" ref="B2:F76">
      <sortCondition ref="C1:C76"/>
    </sortState>
  </autoFilter>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34"/>
  <sheetViews>
    <sheetView topLeftCell="A109" workbookViewId="0">
      <selection activeCell="E111" sqref="E111"/>
    </sheetView>
  </sheetViews>
  <sheetFormatPr defaultColWidth="8.85546875" defaultRowHeight="15" x14ac:dyDescent="0.25"/>
  <cols>
    <col min="1" max="1" width="24.5703125" style="146" customWidth="1"/>
    <col min="2" max="9" width="13.85546875" style="146" customWidth="1"/>
    <col min="10" max="16384" width="8.85546875" style="146"/>
  </cols>
  <sheetData>
    <row r="1" spans="1:10" s="145" customFormat="1" x14ac:dyDescent="0.25">
      <c r="A1" s="145" t="s">
        <v>564</v>
      </c>
    </row>
    <row r="2" spans="1:10" ht="14.1" customHeight="1" x14ac:dyDescent="0.25">
      <c r="A2" s="146" t="s">
        <v>565</v>
      </c>
      <c r="B2" s="146" t="s">
        <v>566</v>
      </c>
      <c r="C2" s="146" t="s">
        <v>567</v>
      </c>
      <c r="D2" s="146" t="s">
        <v>568</v>
      </c>
      <c r="E2" s="146" t="s">
        <v>569</v>
      </c>
      <c r="F2" s="146" t="s">
        <v>570</v>
      </c>
      <c r="G2" s="146" t="s">
        <v>291</v>
      </c>
      <c r="H2" s="146" t="s">
        <v>571</v>
      </c>
      <c r="I2" s="146" t="s">
        <v>572</v>
      </c>
      <c r="J2" s="146" t="s">
        <v>573</v>
      </c>
    </row>
    <row r="3" spans="1:10" x14ac:dyDescent="0.25">
      <c r="A3" s="147" t="s">
        <v>574</v>
      </c>
      <c r="B3" s="147">
        <v>5</v>
      </c>
      <c r="C3" s="148">
        <v>5.95</v>
      </c>
      <c r="D3" s="147">
        <v>1.53</v>
      </c>
      <c r="E3" s="147">
        <v>4.1500000000000004</v>
      </c>
      <c r="F3" s="147">
        <v>10</v>
      </c>
      <c r="G3" s="147">
        <v>1</v>
      </c>
      <c r="H3" s="147" t="s">
        <v>575</v>
      </c>
      <c r="I3" s="147">
        <v>10000</v>
      </c>
      <c r="J3" s="147">
        <v>1</v>
      </c>
    </row>
    <row r="4" spans="1:10" x14ac:dyDescent="0.25">
      <c r="A4" s="147" t="s">
        <v>576</v>
      </c>
      <c r="B4" s="147">
        <v>5</v>
      </c>
      <c r="C4" s="147">
        <v>6.3</v>
      </c>
      <c r="D4" s="147">
        <v>1.52</v>
      </c>
      <c r="E4" s="147">
        <v>4.54</v>
      </c>
      <c r="F4" s="147">
        <v>10.5</v>
      </c>
      <c r="G4" s="147">
        <v>0.875</v>
      </c>
      <c r="H4" s="147" t="s">
        <v>575</v>
      </c>
      <c r="I4" s="147">
        <v>10000</v>
      </c>
      <c r="J4" s="147">
        <v>1</v>
      </c>
    </row>
    <row r="5" spans="1:10" x14ac:dyDescent="0.25">
      <c r="A5" s="147" t="s">
        <v>577</v>
      </c>
      <c r="B5" s="147">
        <v>5</v>
      </c>
      <c r="C5" s="147">
        <v>3.5</v>
      </c>
      <c r="D5" s="147">
        <v>1.74</v>
      </c>
      <c r="E5" s="147">
        <v>1.49</v>
      </c>
      <c r="F5" s="147">
        <v>8.33</v>
      </c>
      <c r="G5" s="147">
        <v>8.8999999999999996E-2</v>
      </c>
      <c r="H5" s="147" t="s">
        <v>575</v>
      </c>
      <c r="I5" s="147">
        <v>10000</v>
      </c>
      <c r="J5" s="147">
        <v>1</v>
      </c>
    </row>
    <row r="6" spans="1:10" x14ac:dyDescent="0.25">
      <c r="A6" s="147" t="s">
        <v>578</v>
      </c>
      <c r="B6" s="147">
        <v>5</v>
      </c>
      <c r="C6" s="147">
        <v>3.46</v>
      </c>
      <c r="D6" s="147">
        <v>1.92</v>
      </c>
      <c r="E6" s="147">
        <v>1.56</v>
      </c>
      <c r="F6" s="147">
        <v>8.85</v>
      </c>
      <c r="G6" s="147">
        <v>3.5799999999999998E-2</v>
      </c>
      <c r="H6" s="147" t="s">
        <v>575</v>
      </c>
      <c r="I6" s="147">
        <v>10000</v>
      </c>
      <c r="J6" s="147">
        <v>1</v>
      </c>
    </row>
    <row r="8" spans="1:10" x14ac:dyDescent="0.25">
      <c r="A8" s="146" t="s">
        <v>579</v>
      </c>
      <c r="B8" s="146" t="s">
        <v>580</v>
      </c>
      <c r="C8" s="146" t="s">
        <v>581</v>
      </c>
      <c r="D8" s="146" t="s">
        <v>582</v>
      </c>
      <c r="E8" s="146" t="s">
        <v>583</v>
      </c>
      <c r="F8" s="146" t="s">
        <v>584</v>
      </c>
      <c r="G8" s="146" t="s">
        <v>585</v>
      </c>
      <c r="H8" s="146" t="s">
        <v>586</v>
      </c>
      <c r="I8" s="146" t="s">
        <v>291</v>
      </c>
    </row>
    <row r="9" spans="1:10" x14ac:dyDescent="0.25">
      <c r="A9" s="147" t="s">
        <v>587</v>
      </c>
      <c r="B9" s="147">
        <v>2.0699999999999998</v>
      </c>
      <c r="C9" s="147">
        <v>0.375</v>
      </c>
      <c r="D9" s="147">
        <v>0.42</v>
      </c>
      <c r="E9" s="147">
        <v>-20.9</v>
      </c>
      <c r="F9" s="147">
        <v>-19.7</v>
      </c>
      <c r="G9" s="147">
        <v>-19.8</v>
      </c>
      <c r="H9" s="147">
        <v>14.6</v>
      </c>
      <c r="I9" s="147">
        <v>1E-3</v>
      </c>
      <c r="J9" s="146" t="s">
        <v>588</v>
      </c>
    </row>
    <row r="10" spans="1:10" x14ac:dyDescent="0.25">
      <c r="A10" s="147" t="s">
        <v>576</v>
      </c>
      <c r="B10" s="147">
        <v>0.65900000000000003</v>
      </c>
      <c r="C10" s="147">
        <v>0.219</v>
      </c>
      <c r="D10" s="147">
        <v>0.10100000000000001</v>
      </c>
      <c r="E10" s="147">
        <v>-35.5</v>
      </c>
      <c r="F10" s="147">
        <v>-34.299999999999997</v>
      </c>
      <c r="G10" s="147">
        <v>-34.299999999999997</v>
      </c>
      <c r="H10" s="147">
        <v>0</v>
      </c>
      <c r="I10" s="147">
        <v>0.86199999999999999</v>
      </c>
    </row>
    <row r="11" spans="1:10" x14ac:dyDescent="0.25">
      <c r="A11" s="147" t="s">
        <v>577</v>
      </c>
      <c r="B11" s="147">
        <v>0.99099999999999999</v>
      </c>
      <c r="C11" s="147">
        <v>0.214</v>
      </c>
      <c r="D11" s="147">
        <v>0.125</v>
      </c>
      <c r="E11" s="147">
        <v>-30.9</v>
      </c>
      <c r="F11" s="147">
        <v>-29.7</v>
      </c>
      <c r="G11" s="147">
        <v>-29.8</v>
      </c>
      <c r="H11" s="147">
        <v>4.57</v>
      </c>
      <c r="I11" s="147">
        <v>8.7999999999999995E-2</v>
      </c>
    </row>
    <row r="12" spans="1:10" x14ac:dyDescent="0.25">
      <c r="A12" s="147" t="s">
        <v>578</v>
      </c>
      <c r="B12" s="147">
        <v>1.31</v>
      </c>
      <c r="C12" s="147">
        <v>0.30499999999999999</v>
      </c>
      <c r="D12" s="147">
        <v>0.24</v>
      </c>
      <c r="E12" s="147">
        <v>-29.1</v>
      </c>
      <c r="F12" s="147">
        <v>-27.9</v>
      </c>
      <c r="G12" s="147">
        <v>-28</v>
      </c>
      <c r="H12" s="147">
        <v>6.39</v>
      </c>
      <c r="I12" s="147">
        <v>3.5000000000000003E-2</v>
      </c>
    </row>
    <row r="13" spans="1:10" x14ac:dyDescent="0.25">
      <c r="A13" s="147" t="s">
        <v>589</v>
      </c>
      <c r="B13" s="147">
        <v>0.16700000000000001</v>
      </c>
      <c r="C13" s="147">
        <v>0.113</v>
      </c>
      <c r="D13" s="147">
        <v>2.4E-2</v>
      </c>
      <c r="E13" s="147">
        <v>-34.4</v>
      </c>
      <c r="F13" s="147">
        <v>-25.9</v>
      </c>
      <c r="G13" s="147">
        <v>-31.6</v>
      </c>
      <c r="H13" s="147">
        <v>8.42</v>
      </c>
      <c r="I13" s="147">
        <v>1.2999999999999999E-2</v>
      </c>
      <c r="J13" s="146" t="s">
        <v>588</v>
      </c>
    </row>
    <row r="14" spans="1:10" x14ac:dyDescent="0.25">
      <c r="A14" s="147" t="s">
        <v>590</v>
      </c>
      <c r="B14" s="147">
        <v>1.7</v>
      </c>
      <c r="C14" s="147">
        <v>0.32300000000000001</v>
      </c>
      <c r="D14" s="147">
        <v>0.33100000000000002</v>
      </c>
      <c r="E14" s="147">
        <v>-22.5</v>
      </c>
      <c r="F14" s="147">
        <v>-21.3</v>
      </c>
      <c r="G14" s="147">
        <v>-21.3</v>
      </c>
      <c r="H14" s="147">
        <v>13</v>
      </c>
      <c r="I14" s="147">
        <v>1E-3</v>
      </c>
      <c r="J14" s="146" t="s">
        <v>588</v>
      </c>
    </row>
    <row r="15" spans="1:10" x14ac:dyDescent="0.25">
      <c r="A15" s="147"/>
      <c r="B15" s="147"/>
      <c r="C15" s="147"/>
      <c r="D15" s="147"/>
      <c r="E15" s="147"/>
      <c r="F15" s="147"/>
      <c r="G15" s="147"/>
      <c r="H15" s="147"/>
      <c r="I15" s="147"/>
    </row>
    <row r="16" spans="1:10" s="145" customFormat="1" x14ac:dyDescent="0.25">
      <c r="A16" s="145" t="s">
        <v>591</v>
      </c>
    </row>
    <row r="17" spans="1:10" x14ac:dyDescent="0.25">
      <c r="A17" s="146" t="s">
        <v>565</v>
      </c>
      <c r="B17" s="146" t="s">
        <v>566</v>
      </c>
      <c r="C17" s="146" t="s">
        <v>567</v>
      </c>
      <c r="D17" s="146" t="s">
        <v>568</v>
      </c>
      <c r="E17" s="146" t="s">
        <v>569</v>
      </c>
      <c r="F17" s="146" t="s">
        <v>570</v>
      </c>
      <c r="G17" s="146" t="s">
        <v>291</v>
      </c>
      <c r="H17" s="146" t="s">
        <v>571</v>
      </c>
      <c r="I17" s="146" t="s">
        <v>572</v>
      </c>
      <c r="J17" s="146" t="s">
        <v>573</v>
      </c>
    </row>
    <row r="18" spans="1:10" x14ac:dyDescent="0.25">
      <c r="A18" s="147" t="s">
        <v>574</v>
      </c>
      <c r="B18" s="147">
        <v>5</v>
      </c>
      <c r="C18" s="148">
        <v>0.58599999999999997</v>
      </c>
      <c r="D18" s="147">
        <v>0.48299999999999998</v>
      </c>
      <c r="E18" s="147">
        <v>0.216</v>
      </c>
      <c r="F18" s="147">
        <v>2.02</v>
      </c>
      <c r="G18" s="147">
        <v>1</v>
      </c>
      <c r="H18" s="147" t="s">
        <v>575</v>
      </c>
      <c r="I18" s="147">
        <v>10000</v>
      </c>
      <c r="J18" s="147">
        <v>0.93700000000000006</v>
      </c>
    </row>
    <row r="19" spans="1:10" x14ac:dyDescent="0.25">
      <c r="A19" s="147" t="s">
        <v>587</v>
      </c>
      <c r="B19" s="147">
        <v>5</v>
      </c>
      <c r="C19" s="147">
        <v>0.13</v>
      </c>
      <c r="D19" s="147">
        <v>0.57499999999999996</v>
      </c>
      <c r="E19" s="147">
        <v>6.1999999999999998E-3</v>
      </c>
      <c r="F19" s="147">
        <v>1.95</v>
      </c>
      <c r="G19" s="147">
        <v>2.7900000000000001E-2</v>
      </c>
      <c r="H19" s="147" t="s">
        <v>575</v>
      </c>
      <c r="I19" s="147">
        <v>10000</v>
      </c>
      <c r="J19" s="147">
        <v>1</v>
      </c>
    </row>
    <row r="20" spans="1:10" x14ac:dyDescent="0.25">
      <c r="A20" s="147" t="s">
        <v>576</v>
      </c>
      <c r="B20" s="147">
        <v>5</v>
      </c>
      <c r="C20" s="147">
        <v>0.76800000000000002</v>
      </c>
      <c r="D20" s="147">
        <v>0.42099999999999999</v>
      </c>
      <c r="E20" s="147">
        <v>0.40200000000000002</v>
      </c>
      <c r="F20" s="147">
        <v>2.02</v>
      </c>
      <c r="G20" s="147">
        <v>0.22900000000000001</v>
      </c>
      <c r="H20" s="147" t="s">
        <v>575</v>
      </c>
      <c r="I20" s="147">
        <v>10000</v>
      </c>
      <c r="J20" s="147">
        <v>1</v>
      </c>
    </row>
    <row r="21" spans="1:10" x14ac:dyDescent="0.25">
      <c r="A21" s="147" t="s">
        <v>577</v>
      </c>
      <c r="B21" s="147">
        <v>5</v>
      </c>
      <c r="C21" s="147">
        <v>0.55000000000000004</v>
      </c>
      <c r="D21" s="147">
        <v>0.497</v>
      </c>
      <c r="E21" s="147">
        <v>0.154</v>
      </c>
      <c r="F21" s="147">
        <v>2.02</v>
      </c>
      <c r="G21" s="147">
        <v>0.30599999999999999</v>
      </c>
      <c r="H21" s="147" t="s">
        <v>575</v>
      </c>
      <c r="I21" s="147">
        <v>10000</v>
      </c>
      <c r="J21" s="147">
        <v>1</v>
      </c>
    </row>
    <row r="22" spans="1:10" x14ac:dyDescent="0.25">
      <c r="A22" s="147" t="s">
        <v>578</v>
      </c>
      <c r="B22" s="147">
        <v>5</v>
      </c>
      <c r="C22" s="147">
        <v>0.60399999999999998</v>
      </c>
      <c r="D22" s="147">
        <v>0.50700000000000001</v>
      </c>
      <c r="E22" s="147">
        <v>0.21099999999999999</v>
      </c>
      <c r="F22" s="147">
        <v>2.12</v>
      </c>
      <c r="G22" s="147">
        <v>0.34200000000000003</v>
      </c>
      <c r="H22" s="147" t="s">
        <v>575</v>
      </c>
      <c r="I22" s="147">
        <v>10000</v>
      </c>
      <c r="J22" s="147">
        <v>1</v>
      </c>
    </row>
    <row r="23" spans="1:10" x14ac:dyDescent="0.25">
      <c r="A23" s="147" t="s">
        <v>589</v>
      </c>
      <c r="B23" s="147">
        <v>5</v>
      </c>
      <c r="C23" s="147">
        <v>0.77400000000000002</v>
      </c>
      <c r="D23" s="147">
        <v>0.60799999999999998</v>
      </c>
      <c r="E23" s="147">
        <v>0.28399999999999997</v>
      </c>
      <c r="F23" s="147">
        <v>2.56</v>
      </c>
      <c r="G23" s="147">
        <v>2.3900000000000001E-2</v>
      </c>
      <c r="H23" s="147" t="s">
        <v>575</v>
      </c>
      <c r="I23" s="147">
        <v>10000</v>
      </c>
      <c r="J23" s="147">
        <v>0.93700000000000006</v>
      </c>
    </row>
    <row r="24" spans="1:10" x14ac:dyDescent="0.25">
      <c r="A24" s="147" t="s">
        <v>590</v>
      </c>
      <c r="B24" s="147">
        <v>5</v>
      </c>
      <c r="C24" s="147">
        <v>0.16400000000000001</v>
      </c>
      <c r="D24" s="147">
        <v>0.39700000000000002</v>
      </c>
      <c r="E24" s="147">
        <v>1.9099999999999999E-2</v>
      </c>
      <c r="F24" s="147">
        <v>1.39</v>
      </c>
      <c r="G24" s="147">
        <v>7.1400000000000005E-2</v>
      </c>
      <c r="H24" s="147" t="s">
        <v>575</v>
      </c>
      <c r="I24" s="147">
        <v>10000</v>
      </c>
      <c r="J24" s="147">
        <v>1</v>
      </c>
    </row>
    <row r="25" spans="1:10" x14ac:dyDescent="0.25">
      <c r="A25" s="147"/>
      <c r="B25" s="147"/>
      <c r="C25" s="147"/>
      <c r="D25" s="147"/>
      <c r="E25" s="147"/>
      <c r="F25" s="147"/>
      <c r="G25" s="147"/>
      <c r="H25" s="147"/>
      <c r="I25" s="147"/>
      <c r="J25" s="147"/>
    </row>
    <row r="26" spans="1:10" x14ac:dyDescent="0.25">
      <c r="A26" s="146" t="s">
        <v>579</v>
      </c>
      <c r="B26" s="146" t="s">
        <v>580</v>
      </c>
      <c r="C26" s="146" t="s">
        <v>581</v>
      </c>
      <c r="D26" s="146" t="s">
        <v>582</v>
      </c>
      <c r="E26" s="146" t="s">
        <v>583</v>
      </c>
      <c r="F26" s="146" t="s">
        <v>584</v>
      </c>
      <c r="G26" s="146" t="s">
        <v>585</v>
      </c>
      <c r="H26" s="146" t="s">
        <v>586</v>
      </c>
      <c r="I26" s="146" t="s">
        <v>291</v>
      </c>
    </row>
    <row r="27" spans="1:10" x14ac:dyDescent="0.25">
      <c r="A27" s="147" t="s">
        <v>587</v>
      </c>
      <c r="B27" s="147">
        <v>1.1100000000000001</v>
      </c>
      <c r="C27" s="147">
        <v>0.26900000000000002</v>
      </c>
      <c r="D27" s="147">
        <v>0.221</v>
      </c>
      <c r="E27" s="147">
        <v>-27</v>
      </c>
      <c r="F27" s="147">
        <v>-26</v>
      </c>
      <c r="G27" s="147">
        <v>-25.4</v>
      </c>
      <c r="H27" s="147">
        <v>5.01</v>
      </c>
      <c r="I27" s="147">
        <v>2.8000000000000001E-2</v>
      </c>
    </row>
    <row r="28" spans="1:10" x14ac:dyDescent="0.25">
      <c r="A28" s="147" t="s">
        <v>576</v>
      </c>
      <c r="B28" s="147">
        <v>0.54</v>
      </c>
      <c r="C28" s="147">
        <v>0.17499999999999999</v>
      </c>
      <c r="D28" s="147">
        <v>8.4000000000000005E-2</v>
      </c>
      <c r="E28" s="147">
        <v>-31.2</v>
      </c>
      <c r="F28" s="147">
        <v>-30.2</v>
      </c>
      <c r="G28" s="147">
        <v>-29.6</v>
      </c>
      <c r="H28" s="147">
        <v>0.79800000000000004</v>
      </c>
      <c r="I28" s="147">
        <v>0.22900000000000001</v>
      </c>
    </row>
    <row r="29" spans="1:10" x14ac:dyDescent="0.25">
      <c r="A29" s="147" t="s">
        <v>577</v>
      </c>
      <c r="B29" s="147">
        <v>0.43</v>
      </c>
      <c r="C29" s="147">
        <v>0.13</v>
      </c>
      <c r="D29" s="147">
        <v>6.7900000000000002E-2</v>
      </c>
      <c r="E29" s="147">
        <v>-31.7</v>
      </c>
      <c r="F29" s="147">
        <v>-30.8</v>
      </c>
      <c r="G29" s="147">
        <v>-30.2</v>
      </c>
      <c r="H29" s="147">
        <v>0.221</v>
      </c>
      <c r="I29" s="147">
        <v>0.30599999999999999</v>
      </c>
    </row>
    <row r="30" spans="1:10" x14ac:dyDescent="0.25">
      <c r="A30" s="147" t="s">
        <v>578</v>
      </c>
      <c r="B30" s="147">
        <v>0.47899999999999998</v>
      </c>
      <c r="C30" s="147">
        <v>0.156</v>
      </c>
      <c r="D30" s="147">
        <v>8.2100000000000006E-2</v>
      </c>
      <c r="E30" s="147">
        <v>-32</v>
      </c>
      <c r="F30" s="147">
        <v>-31</v>
      </c>
      <c r="G30" s="147">
        <v>-30.4</v>
      </c>
      <c r="H30" s="147">
        <v>0</v>
      </c>
      <c r="I30" s="147">
        <v>0.34200000000000003</v>
      </c>
    </row>
    <row r="31" spans="1:10" x14ac:dyDescent="0.25">
      <c r="A31" s="147" t="s">
        <v>589</v>
      </c>
      <c r="B31" s="147">
        <v>0.379</v>
      </c>
      <c r="C31" s="147">
        <v>0.14199999999999999</v>
      </c>
      <c r="D31" s="147">
        <v>5.7799999999999997E-2</v>
      </c>
      <c r="E31" s="147">
        <v>-31.7</v>
      </c>
      <c r="F31" s="147">
        <v>-25.7</v>
      </c>
      <c r="G31" s="147">
        <v>-27.9</v>
      </c>
      <c r="H31" s="147">
        <v>5.32</v>
      </c>
      <c r="I31" s="147">
        <v>2.4E-2</v>
      </c>
    </row>
    <row r="32" spans="1:10" x14ac:dyDescent="0.25">
      <c r="A32" s="147" t="s">
        <v>590</v>
      </c>
      <c r="B32" s="147">
        <v>0.78100000000000003</v>
      </c>
      <c r="C32" s="147">
        <v>0.218</v>
      </c>
      <c r="D32" s="147">
        <v>0.14399999999999999</v>
      </c>
      <c r="E32" s="147">
        <v>-28.8</v>
      </c>
      <c r="F32" s="147">
        <v>-27.9</v>
      </c>
      <c r="G32" s="147">
        <v>-27.3</v>
      </c>
      <c r="H32" s="147">
        <v>3.13</v>
      </c>
      <c r="I32" s="147">
        <v>7.0999999999999994E-2</v>
      </c>
    </row>
    <row r="33" spans="1:10" x14ac:dyDescent="0.25">
      <c r="A33" s="147"/>
      <c r="B33" s="147"/>
      <c r="C33" s="147"/>
      <c r="D33" s="147"/>
      <c r="E33" s="147"/>
      <c r="F33" s="147"/>
      <c r="G33" s="147"/>
      <c r="H33" s="147"/>
      <c r="I33" s="147"/>
    </row>
    <row r="34" spans="1:10" s="145" customFormat="1" x14ac:dyDescent="0.25">
      <c r="A34" s="145" t="s">
        <v>592</v>
      </c>
    </row>
    <row r="35" spans="1:10" x14ac:dyDescent="0.25">
      <c r="A35" s="146" t="s">
        <v>593</v>
      </c>
      <c r="B35" s="146" t="s">
        <v>580</v>
      </c>
      <c r="C35" s="146" t="s">
        <v>581</v>
      </c>
      <c r="D35" s="146" t="s">
        <v>582</v>
      </c>
      <c r="E35" s="146" t="s">
        <v>583</v>
      </c>
      <c r="F35" s="146" t="s">
        <v>584</v>
      </c>
      <c r="G35" s="146" t="s">
        <v>585</v>
      </c>
      <c r="H35" s="146" t="s">
        <v>586</v>
      </c>
      <c r="I35" s="146" t="s">
        <v>291</v>
      </c>
    </row>
    <row r="36" spans="1:10" x14ac:dyDescent="0.25">
      <c r="A36" s="147" t="s">
        <v>587</v>
      </c>
      <c r="B36" s="147">
        <v>0.63600000000000001</v>
      </c>
      <c r="C36" s="147">
        <v>0.219</v>
      </c>
      <c r="D36" s="147">
        <v>9.9599999999999994E-2</v>
      </c>
      <c r="E36" s="147">
        <v>-9.1</v>
      </c>
      <c r="F36" s="147">
        <v>-8.01</v>
      </c>
      <c r="G36" s="147">
        <v>-7.82</v>
      </c>
      <c r="H36" s="147">
        <v>2.99</v>
      </c>
      <c r="I36" s="147">
        <v>8.1000000000000003E-2</v>
      </c>
    </row>
    <row r="37" spans="1:10" x14ac:dyDescent="0.25">
      <c r="A37" s="147" t="s">
        <v>576</v>
      </c>
      <c r="B37" s="147">
        <v>0.621</v>
      </c>
      <c r="C37" s="147">
        <v>0.2</v>
      </c>
      <c r="D37" s="147">
        <v>0.114</v>
      </c>
      <c r="E37" s="147">
        <v>-12.1</v>
      </c>
      <c r="F37" s="147">
        <v>-11</v>
      </c>
      <c r="G37" s="147">
        <v>-10.8</v>
      </c>
      <c r="H37" s="147">
        <v>0</v>
      </c>
      <c r="I37" s="147">
        <v>0.36399999999999999</v>
      </c>
    </row>
    <row r="38" spans="1:10" x14ac:dyDescent="0.25">
      <c r="A38" s="147" t="s">
        <v>577</v>
      </c>
      <c r="B38" s="147">
        <v>0.55500000000000005</v>
      </c>
      <c r="C38" s="147">
        <v>0.20899999999999999</v>
      </c>
      <c r="D38" s="147">
        <v>9.1800000000000007E-2</v>
      </c>
      <c r="E38" s="147">
        <v>-10.199999999999999</v>
      </c>
      <c r="F38" s="147">
        <v>-9.09</v>
      </c>
      <c r="G38" s="147">
        <v>-8.91</v>
      </c>
      <c r="H38" s="147">
        <v>1.91</v>
      </c>
      <c r="I38" s="147">
        <v>0.14000000000000001</v>
      </c>
    </row>
    <row r="39" spans="1:10" x14ac:dyDescent="0.25">
      <c r="A39" s="147" t="s">
        <v>578</v>
      </c>
      <c r="B39" s="147">
        <v>0.56000000000000005</v>
      </c>
      <c r="C39" s="147">
        <v>0.218</v>
      </c>
      <c r="D39" s="147">
        <v>9.1999999999999998E-2</v>
      </c>
      <c r="E39" s="147">
        <v>-11.4</v>
      </c>
      <c r="F39" s="147">
        <v>-10.3</v>
      </c>
      <c r="G39" s="147">
        <v>-10.1</v>
      </c>
      <c r="H39" s="147">
        <v>0.68300000000000005</v>
      </c>
      <c r="I39" s="147">
        <v>0.25800000000000001</v>
      </c>
    </row>
    <row r="40" spans="1:10" x14ac:dyDescent="0.25">
      <c r="A40" s="147" t="s">
        <v>589</v>
      </c>
      <c r="B40" s="147">
        <v>0.32100000000000001</v>
      </c>
      <c r="C40" s="147">
        <v>0.16300000000000001</v>
      </c>
      <c r="D40" s="147">
        <v>4.4499999999999998E-2</v>
      </c>
      <c r="E40" s="147">
        <v>-15.3</v>
      </c>
      <c r="F40" s="147">
        <v>-7.82</v>
      </c>
      <c r="G40" s="147">
        <v>-12.1</v>
      </c>
      <c r="H40" s="147">
        <v>3.18</v>
      </c>
      <c r="I40" s="147">
        <v>7.3999999999999996E-2</v>
      </c>
    </row>
    <row r="41" spans="1:10" x14ac:dyDescent="0.25">
      <c r="A41" s="147" t="s">
        <v>590</v>
      </c>
      <c r="B41" s="147">
        <v>0.56799999999999995</v>
      </c>
      <c r="C41" s="147">
        <v>0.2</v>
      </c>
      <c r="D41" s="147">
        <v>8.7099999999999997E-2</v>
      </c>
      <c r="E41" s="147">
        <v>-9.1300000000000008</v>
      </c>
      <c r="F41" s="147">
        <v>-8.0399999999999991</v>
      </c>
      <c r="G41" s="147">
        <v>-7.85</v>
      </c>
      <c r="H41" s="147">
        <v>2.97</v>
      </c>
      <c r="I41" s="147">
        <v>8.2000000000000003E-2</v>
      </c>
    </row>
    <row r="43" spans="1:10" x14ac:dyDescent="0.25">
      <c r="A43" s="146" t="s">
        <v>594</v>
      </c>
      <c r="B43" s="146" t="s">
        <v>566</v>
      </c>
      <c r="C43" s="146" t="s">
        <v>567</v>
      </c>
      <c r="D43" s="146" t="s">
        <v>568</v>
      </c>
      <c r="E43" s="146" t="s">
        <v>569</v>
      </c>
      <c r="F43" s="146" t="s">
        <v>570</v>
      </c>
      <c r="G43" s="146" t="s">
        <v>291</v>
      </c>
      <c r="H43" s="146" t="s">
        <v>571</v>
      </c>
      <c r="I43" s="146" t="s">
        <v>572</v>
      </c>
      <c r="J43" s="146" t="s">
        <v>573</v>
      </c>
    </row>
    <row r="44" spans="1:10" x14ac:dyDescent="0.25">
      <c r="A44" s="147" t="s">
        <v>574</v>
      </c>
      <c r="B44" s="147">
        <v>5</v>
      </c>
      <c r="C44" s="149">
        <v>3.01</v>
      </c>
      <c r="D44" s="147">
        <v>1.38</v>
      </c>
      <c r="E44" s="147">
        <v>1.66</v>
      </c>
      <c r="F44" s="147">
        <v>6.89</v>
      </c>
      <c r="G44" s="147">
        <v>1</v>
      </c>
      <c r="H44" s="147" t="s">
        <v>575</v>
      </c>
      <c r="I44" s="147">
        <v>10000</v>
      </c>
      <c r="J44" s="147">
        <v>0.99439999999999995</v>
      </c>
    </row>
    <row r="45" spans="1:10" x14ac:dyDescent="0.25">
      <c r="A45" s="147" t="s">
        <v>587</v>
      </c>
      <c r="B45" s="147">
        <v>5</v>
      </c>
      <c r="C45" s="147">
        <v>1.58</v>
      </c>
      <c r="D45" s="147">
        <v>1.9</v>
      </c>
      <c r="E45" s="147">
        <v>0.27400000000000002</v>
      </c>
      <c r="F45" s="147">
        <v>7.43</v>
      </c>
      <c r="G45" s="147">
        <v>8.14E-2</v>
      </c>
      <c r="H45" s="147" t="s">
        <v>575</v>
      </c>
      <c r="I45" s="147">
        <v>10000</v>
      </c>
      <c r="J45" s="147">
        <v>1</v>
      </c>
    </row>
    <row r="46" spans="1:10" x14ac:dyDescent="0.25">
      <c r="A46" s="147" t="s">
        <v>576</v>
      </c>
      <c r="B46" s="147">
        <v>5</v>
      </c>
      <c r="C46" s="147">
        <v>3.76</v>
      </c>
      <c r="D46" s="147">
        <v>1.23</v>
      </c>
      <c r="E46" s="147">
        <v>2.42</v>
      </c>
      <c r="F46" s="147">
        <v>7.15</v>
      </c>
      <c r="G46" s="147">
        <v>0.36399999999999999</v>
      </c>
      <c r="H46" s="147" t="s">
        <v>575</v>
      </c>
      <c r="I46" s="147">
        <v>10000</v>
      </c>
      <c r="J46" s="147">
        <v>1</v>
      </c>
    </row>
    <row r="47" spans="1:10" x14ac:dyDescent="0.25">
      <c r="A47" s="147" t="s">
        <v>577</v>
      </c>
      <c r="B47" s="147">
        <v>5</v>
      </c>
      <c r="C47" s="147">
        <v>2.38</v>
      </c>
      <c r="D47" s="147">
        <v>1.49</v>
      </c>
      <c r="E47" s="147">
        <v>0.84799999999999998</v>
      </c>
      <c r="F47" s="147">
        <v>6.58</v>
      </c>
      <c r="G47" s="147">
        <v>0.14000000000000001</v>
      </c>
      <c r="H47" s="147" t="s">
        <v>575</v>
      </c>
      <c r="I47" s="147">
        <v>10000</v>
      </c>
      <c r="J47" s="147">
        <v>1</v>
      </c>
    </row>
    <row r="48" spans="1:10" x14ac:dyDescent="0.25">
      <c r="A48" s="147" t="s">
        <v>578</v>
      </c>
      <c r="B48" s="147">
        <v>5</v>
      </c>
      <c r="C48" s="147">
        <v>2.88</v>
      </c>
      <c r="D48" s="147">
        <v>1.53</v>
      </c>
      <c r="E48" s="147">
        <v>1.35</v>
      </c>
      <c r="F48" s="147">
        <v>7.27</v>
      </c>
      <c r="G48" s="147">
        <v>0.25800000000000001</v>
      </c>
      <c r="H48" s="147" t="s">
        <v>575</v>
      </c>
      <c r="I48" s="147">
        <v>10000</v>
      </c>
      <c r="J48" s="147">
        <v>1</v>
      </c>
    </row>
    <row r="49" spans="1:10" x14ac:dyDescent="0.25">
      <c r="A49" s="147" t="s">
        <v>589</v>
      </c>
      <c r="B49" s="147">
        <v>5</v>
      </c>
      <c r="C49" s="147">
        <v>4.43</v>
      </c>
      <c r="D49" s="147">
        <v>0.73499999999999999</v>
      </c>
      <c r="E49" s="147">
        <v>3.6</v>
      </c>
      <c r="F49" s="147">
        <v>5.82</v>
      </c>
      <c r="G49" s="147">
        <v>7.3999999999999996E-2</v>
      </c>
      <c r="H49" s="147" t="s">
        <v>575</v>
      </c>
      <c r="I49" s="147">
        <v>10000</v>
      </c>
      <c r="J49" s="147">
        <v>0.99309999999999998</v>
      </c>
    </row>
    <row r="50" spans="1:10" x14ac:dyDescent="0.25">
      <c r="A50" s="147" t="s">
        <v>590</v>
      </c>
      <c r="B50" s="147">
        <v>5</v>
      </c>
      <c r="C50" s="147">
        <v>1.3</v>
      </c>
      <c r="D50" s="147">
        <v>1.53</v>
      </c>
      <c r="E50" s="147">
        <v>0.28799999999999998</v>
      </c>
      <c r="F50" s="147">
        <v>5.98</v>
      </c>
      <c r="G50" s="147">
        <v>8.2500000000000004E-2</v>
      </c>
      <c r="H50" s="147" t="s">
        <v>575</v>
      </c>
      <c r="I50" s="147">
        <v>10000</v>
      </c>
      <c r="J50" s="147">
        <v>0.99990000000000001</v>
      </c>
    </row>
    <row r="52" spans="1:10" s="145" customFormat="1" x14ac:dyDescent="0.25">
      <c r="A52" s="145" t="s">
        <v>591</v>
      </c>
    </row>
    <row r="53" spans="1:10" x14ac:dyDescent="0.25">
      <c r="A53" s="146" t="s">
        <v>593</v>
      </c>
      <c r="B53" s="146" t="s">
        <v>580</v>
      </c>
      <c r="C53" s="146" t="s">
        <v>581</v>
      </c>
      <c r="D53" s="146" t="s">
        <v>582</v>
      </c>
      <c r="E53" s="146" t="s">
        <v>583</v>
      </c>
      <c r="F53" s="146" t="s">
        <v>584</v>
      </c>
      <c r="G53" s="146" t="s">
        <v>585</v>
      </c>
      <c r="H53" s="146" t="s">
        <v>586</v>
      </c>
      <c r="I53" s="146" t="s">
        <v>291</v>
      </c>
    </row>
    <row r="54" spans="1:10" x14ac:dyDescent="0.25">
      <c r="A54" s="147" t="s">
        <v>587</v>
      </c>
      <c r="B54">
        <v>0.45400000000000001</v>
      </c>
      <c r="C54">
        <v>0.14699999999999999</v>
      </c>
      <c r="D54">
        <v>6.9099999999999995E-2</v>
      </c>
      <c r="E54">
        <v>-25.3</v>
      </c>
      <c r="F54">
        <v>-24.5</v>
      </c>
      <c r="G54">
        <v>-23.7</v>
      </c>
      <c r="H54">
        <v>0</v>
      </c>
      <c r="I54">
        <v>0.65200000000000002</v>
      </c>
    </row>
    <row r="55" spans="1:10" x14ac:dyDescent="0.25">
      <c r="A55" s="147" t="s">
        <v>576</v>
      </c>
      <c r="B55">
        <v>1.83</v>
      </c>
      <c r="C55">
        <v>0.3</v>
      </c>
      <c r="D55">
        <v>0.33500000000000002</v>
      </c>
      <c r="E55">
        <v>-9.17</v>
      </c>
      <c r="F55">
        <v>-8.32</v>
      </c>
      <c r="G55">
        <v>-7.51</v>
      </c>
      <c r="H55">
        <v>16.2</v>
      </c>
      <c r="I55">
        <v>0</v>
      </c>
      <c r="J55" s="146" t="s">
        <v>588</v>
      </c>
    </row>
    <row r="56" spans="1:10" x14ac:dyDescent="0.25">
      <c r="A56" s="147" t="s">
        <v>577</v>
      </c>
      <c r="B56">
        <v>0.996</v>
      </c>
      <c r="C56">
        <v>0.16300000000000001</v>
      </c>
      <c r="D56">
        <v>0.11</v>
      </c>
      <c r="E56">
        <v>-17.8</v>
      </c>
      <c r="F56">
        <v>-17</v>
      </c>
      <c r="G56">
        <v>-16.2</v>
      </c>
      <c r="H56">
        <v>7.51</v>
      </c>
      <c r="I56">
        <v>1.4999999999999999E-2</v>
      </c>
      <c r="J56" s="146" t="s">
        <v>588</v>
      </c>
    </row>
    <row r="57" spans="1:10" x14ac:dyDescent="0.25">
      <c r="A57" s="147" t="s">
        <v>578</v>
      </c>
      <c r="B57">
        <v>1.31</v>
      </c>
      <c r="C57">
        <v>0.249</v>
      </c>
      <c r="D57">
        <v>0.219</v>
      </c>
      <c r="E57">
        <v>-16.600000000000001</v>
      </c>
      <c r="F57">
        <v>-15.8</v>
      </c>
      <c r="G57">
        <v>-15</v>
      </c>
      <c r="H57">
        <v>8.69</v>
      </c>
      <c r="I57">
        <v>8.0000000000000002E-3</v>
      </c>
      <c r="J57" s="146" t="s">
        <v>588</v>
      </c>
    </row>
    <row r="58" spans="1:10" x14ac:dyDescent="0.25">
      <c r="A58" s="147" t="s">
        <v>589</v>
      </c>
      <c r="B58">
        <v>0.32100000000000001</v>
      </c>
      <c r="C58">
        <v>0.14799999999999999</v>
      </c>
      <c r="D58">
        <v>5.2299999999999999E-2</v>
      </c>
      <c r="E58">
        <v>-25.4</v>
      </c>
      <c r="F58">
        <v>-19.899999999999999</v>
      </c>
      <c r="G58">
        <v>-21.2</v>
      </c>
      <c r="H58">
        <v>4.53</v>
      </c>
      <c r="I58">
        <v>6.8000000000000005E-2</v>
      </c>
    </row>
    <row r="59" spans="1:10" x14ac:dyDescent="0.25">
      <c r="A59" s="147" t="s">
        <v>590</v>
      </c>
      <c r="B59">
        <v>0.63800000000000001</v>
      </c>
      <c r="C59">
        <v>0.152</v>
      </c>
      <c r="D59">
        <v>8.1900000000000001E-2</v>
      </c>
      <c r="E59">
        <v>-23.5</v>
      </c>
      <c r="F59">
        <v>-22.6</v>
      </c>
      <c r="G59">
        <v>-21.8</v>
      </c>
      <c r="H59">
        <v>1.86</v>
      </c>
      <c r="I59">
        <v>0.25700000000000001</v>
      </c>
    </row>
    <row r="61" spans="1:10" x14ac:dyDescent="0.25">
      <c r="A61" s="146" t="s">
        <v>594</v>
      </c>
      <c r="B61" s="146" t="s">
        <v>566</v>
      </c>
      <c r="C61" s="146" t="s">
        <v>567</v>
      </c>
      <c r="D61" s="146" t="s">
        <v>568</v>
      </c>
      <c r="E61" s="146" t="s">
        <v>569</v>
      </c>
      <c r="F61" s="146" t="s">
        <v>570</v>
      </c>
      <c r="G61" s="146" t="s">
        <v>291</v>
      </c>
      <c r="H61" s="146" t="s">
        <v>571</v>
      </c>
      <c r="I61" s="146" t="s">
        <v>572</v>
      </c>
      <c r="J61" s="146" t="s">
        <v>573</v>
      </c>
    </row>
    <row r="62" spans="1:10" x14ac:dyDescent="0.25">
      <c r="A62" s="147" t="s">
        <v>574</v>
      </c>
      <c r="B62" s="147">
        <v>5</v>
      </c>
      <c r="C62" s="148">
        <v>2.53E-2</v>
      </c>
      <c r="D62" s="146">
        <v>0.16400000000000001</v>
      </c>
      <c r="E62" s="146">
        <v>1.64E-3</v>
      </c>
      <c r="F62" s="146">
        <v>0.54800000000000004</v>
      </c>
      <c r="G62" s="147">
        <v>1</v>
      </c>
      <c r="H62" s="147" t="s">
        <v>575</v>
      </c>
      <c r="I62" s="147">
        <v>10000</v>
      </c>
      <c r="J62" s="147">
        <v>0.93589999999999995</v>
      </c>
    </row>
    <row r="63" spans="1:10" x14ac:dyDescent="0.25">
      <c r="A63" s="147" t="s">
        <v>587</v>
      </c>
      <c r="B63" s="147">
        <v>5</v>
      </c>
      <c r="C63" s="147">
        <v>0.02</v>
      </c>
      <c r="D63" s="146">
        <v>0.14199999999999999</v>
      </c>
      <c r="E63" s="150">
        <v>5.8399999999999999E-4</v>
      </c>
      <c r="F63" s="146">
        <v>0.45800000000000002</v>
      </c>
      <c r="G63" s="147">
        <v>0.66800000000000004</v>
      </c>
      <c r="H63" s="147" t="s">
        <v>575</v>
      </c>
      <c r="I63" s="147">
        <v>10000</v>
      </c>
      <c r="J63" s="147">
        <v>1</v>
      </c>
    </row>
    <row r="64" spans="1:10" x14ac:dyDescent="0.25">
      <c r="A64" s="147" t="s">
        <v>589</v>
      </c>
      <c r="B64" s="147">
        <v>5</v>
      </c>
      <c r="C64" s="147">
        <v>6.3600000000000002E-3</v>
      </c>
      <c r="D64" s="146">
        <v>0.443</v>
      </c>
      <c r="E64" s="146">
        <v>1.67E-3</v>
      </c>
      <c r="F64" s="146">
        <v>1.72</v>
      </c>
      <c r="G64" s="147">
        <v>6.93E-2</v>
      </c>
      <c r="H64" s="147" t="s">
        <v>575</v>
      </c>
      <c r="I64" s="147">
        <v>10000</v>
      </c>
      <c r="J64" s="147">
        <v>0.93520000000000003</v>
      </c>
    </row>
    <row r="65" spans="1:10" x14ac:dyDescent="0.25">
      <c r="A65" s="147" t="s">
        <v>590</v>
      </c>
      <c r="B65" s="147">
        <v>5</v>
      </c>
      <c r="C65" s="147">
        <v>4.3799999999999999E-2</v>
      </c>
      <c r="D65" s="146">
        <v>0.13600000000000001</v>
      </c>
      <c r="E65" s="146">
        <v>4.4200000000000003E-3</v>
      </c>
      <c r="F65" s="146">
        <v>0.46700000000000003</v>
      </c>
      <c r="G65" s="147">
        <v>0.26300000000000001</v>
      </c>
      <c r="H65" s="147" t="s">
        <v>575</v>
      </c>
      <c r="I65" s="147">
        <v>10000</v>
      </c>
      <c r="J65" s="147">
        <v>1</v>
      </c>
    </row>
    <row r="67" spans="1:10" s="145" customFormat="1" x14ac:dyDescent="0.25">
      <c r="A67" s="145" t="s">
        <v>595</v>
      </c>
    </row>
    <row r="68" spans="1:10" x14ac:dyDescent="0.25">
      <c r="A68" s="146" t="s">
        <v>596</v>
      </c>
      <c r="B68" s="146" t="s">
        <v>580</v>
      </c>
      <c r="C68" s="146" t="s">
        <v>581</v>
      </c>
      <c r="D68" s="146" t="s">
        <v>582</v>
      </c>
      <c r="E68" s="146" t="s">
        <v>583</v>
      </c>
      <c r="F68" s="146" t="s">
        <v>584</v>
      </c>
      <c r="G68" s="146" t="s">
        <v>585</v>
      </c>
      <c r="H68" s="146" t="s">
        <v>586</v>
      </c>
      <c r="I68" s="146" t="s">
        <v>291</v>
      </c>
    </row>
    <row r="69" spans="1:10" x14ac:dyDescent="0.25">
      <c r="A69" s="146" t="s">
        <v>587</v>
      </c>
      <c r="B69" s="146">
        <v>0.61199999999999999</v>
      </c>
      <c r="C69" s="146">
        <v>0.22600000000000001</v>
      </c>
      <c r="D69" s="146">
        <v>9.9000000000000005E-2</v>
      </c>
      <c r="E69" s="146">
        <v>-7.07</v>
      </c>
      <c r="F69" s="146">
        <v>-5.74</v>
      </c>
      <c r="G69" s="146">
        <v>-6.1</v>
      </c>
      <c r="H69" s="146">
        <v>4.82</v>
      </c>
      <c r="I69" s="146">
        <v>4.7E-2</v>
      </c>
    </row>
    <row r="70" spans="1:10" x14ac:dyDescent="0.25">
      <c r="A70" s="146" t="s">
        <v>576</v>
      </c>
      <c r="B70" s="146">
        <v>0.21299999999999999</v>
      </c>
      <c r="C70" s="146">
        <v>0.14699999999999999</v>
      </c>
      <c r="D70" s="146">
        <v>3.7600000000000001E-2</v>
      </c>
      <c r="E70" s="146">
        <v>-11.9</v>
      </c>
      <c r="F70" s="146">
        <v>-10.6</v>
      </c>
      <c r="G70" s="146">
        <v>-10.9</v>
      </c>
      <c r="H70" s="146">
        <v>0</v>
      </c>
      <c r="I70" s="146">
        <v>0.52600000000000002</v>
      </c>
    </row>
    <row r="71" spans="1:10" x14ac:dyDescent="0.25">
      <c r="A71" s="146" t="s">
        <v>577</v>
      </c>
      <c r="B71" s="146">
        <v>0.32200000000000001</v>
      </c>
      <c r="C71" s="146">
        <v>0.16800000000000001</v>
      </c>
      <c r="D71" s="146">
        <v>5.0799999999999998E-2</v>
      </c>
      <c r="E71" s="146">
        <v>-9.73</v>
      </c>
      <c r="F71" s="146">
        <v>-8.4</v>
      </c>
      <c r="G71" s="146">
        <v>-8.76</v>
      </c>
      <c r="H71" s="146">
        <v>2.16</v>
      </c>
      <c r="I71" s="146">
        <v>0.17899999999999999</v>
      </c>
    </row>
    <row r="72" spans="1:10" x14ac:dyDescent="0.25">
      <c r="A72" s="146" t="s">
        <v>578</v>
      </c>
      <c r="B72" s="146">
        <v>0.35099999999999998</v>
      </c>
      <c r="C72" s="146">
        <v>0.189</v>
      </c>
      <c r="D72" s="146">
        <v>5.8999999999999997E-2</v>
      </c>
      <c r="E72" s="146">
        <v>-10.1</v>
      </c>
      <c r="F72" s="146">
        <v>-8.76</v>
      </c>
      <c r="G72" s="146">
        <v>-9.1199999999999992</v>
      </c>
      <c r="H72" s="146">
        <v>1.8</v>
      </c>
      <c r="I72" s="146">
        <v>0.214</v>
      </c>
    </row>
    <row r="73" spans="1:10" x14ac:dyDescent="0.25">
      <c r="A73" s="146" t="s">
        <v>589</v>
      </c>
      <c r="B73" s="146">
        <v>0.191</v>
      </c>
      <c r="C73" s="146">
        <v>0.156</v>
      </c>
      <c r="D73" s="146">
        <v>2.8799999999999999E-2</v>
      </c>
      <c r="E73" s="146">
        <v>-7</v>
      </c>
      <c r="F73" s="146">
        <v>3</v>
      </c>
      <c r="G73" s="146">
        <v>-4.58</v>
      </c>
      <c r="H73" s="146">
        <v>13.6</v>
      </c>
      <c r="I73" s="146">
        <v>1E-3</v>
      </c>
      <c r="J73" s="146" t="s">
        <v>588</v>
      </c>
    </row>
    <row r="74" spans="1:10" x14ac:dyDescent="0.25">
      <c r="A74" s="146" t="s">
        <v>590</v>
      </c>
      <c r="B74" s="146">
        <v>0.59899999999999998</v>
      </c>
      <c r="C74" s="146">
        <v>0.20200000000000001</v>
      </c>
      <c r="D74" s="146">
        <v>9.2299999999999993E-2</v>
      </c>
      <c r="E74" s="146">
        <v>-6.41</v>
      </c>
      <c r="F74" s="146">
        <v>-5.08</v>
      </c>
      <c r="G74" s="146">
        <v>-5.44</v>
      </c>
      <c r="H74" s="146">
        <v>5.48</v>
      </c>
      <c r="I74" s="146">
        <v>3.4000000000000002E-2</v>
      </c>
    </row>
    <row r="76" spans="1:10" x14ac:dyDescent="0.25">
      <c r="A76" s="146" t="s">
        <v>597</v>
      </c>
      <c r="B76" s="146" t="s">
        <v>566</v>
      </c>
      <c r="C76" s="146" t="s">
        <v>567</v>
      </c>
      <c r="D76" s="146" t="s">
        <v>568</v>
      </c>
      <c r="E76" s="146" t="s">
        <v>569</v>
      </c>
      <c r="F76" s="146" t="s">
        <v>570</v>
      </c>
      <c r="G76" s="146" t="s">
        <v>291</v>
      </c>
      <c r="H76" s="146" t="s">
        <v>571</v>
      </c>
      <c r="I76" s="146" t="s">
        <v>572</v>
      </c>
      <c r="J76" s="146" t="s">
        <v>573</v>
      </c>
    </row>
    <row r="77" spans="1:10" x14ac:dyDescent="0.25">
      <c r="A77" s="146" t="s">
        <v>574</v>
      </c>
      <c r="B77" s="146">
        <v>5</v>
      </c>
      <c r="C77" s="151">
        <v>1.86</v>
      </c>
      <c r="D77" s="146">
        <v>0.60599999999999998</v>
      </c>
      <c r="E77" s="146">
        <v>1.17</v>
      </c>
      <c r="F77" s="146">
        <v>3.52</v>
      </c>
      <c r="G77" s="146">
        <v>1</v>
      </c>
      <c r="H77" s="146" t="s">
        <v>575</v>
      </c>
      <c r="I77" s="146">
        <v>10000</v>
      </c>
      <c r="J77" s="146">
        <v>1</v>
      </c>
    </row>
    <row r="78" spans="1:10" x14ac:dyDescent="0.25">
      <c r="A78" s="146" t="s">
        <v>587</v>
      </c>
      <c r="B78" s="146">
        <v>5</v>
      </c>
      <c r="C78" s="146">
        <v>1.07</v>
      </c>
      <c r="D78" s="146">
        <v>0.873</v>
      </c>
      <c r="E78" s="146">
        <v>0.28399999999999997</v>
      </c>
      <c r="F78" s="146">
        <v>3.6</v>
      </c>
      <c r="G78" s="146">
        <v>4.7199999999999999E-2</v>
      </c>
      <c r="H78" s="146" t="s">
        <v>575</v>
      </c>
      <c r="I78" s="146">
        <v>10000</v>
      </c>
      <c r="J78" s="146">
        <v>1</v>
      </c>
    </row>
    <row r="79" spans="1:10" x14ac:dyDescent="0.25">
      <c r="A79" s="146" t="s">
        <v>576</v>
      </c>
      <c r="B79" s="146">
        <v>5</v>
      </c>
      <c r="C79" s="146">
        <v>2.19</v>
      </c>
      <c r="D79" s="146">
        <v>0.51600000000000001</v>
      </c>
      <c r="E79" s="146">
        <v>1.58</v>
      </c>
      <c r="F79" s="146">
        <v>3.61</v>
      </c>
      <c r="G79" s="146">
        <v>0.52700000000000002</v>
      </c>
      <c r="H79" s="146" t="s">
        <v>575</v>
      </c>
      <c r="I79" s="146">
        <v>10000</v>
      </c>
      <c r="J79" s="146">
        <v>1</v>
      </c>
    </row>
    <row r="80" spans="1:10" x14ac:dyDescent="0.25">
      <c r="A80" s="146" t="s">
        <v>577</v>
      </c>
      <c r="B80" s="146">
        <v>5</v>
      </c>
      <c r="C80" s="146">
        <v>1.5</v>
      </c>
      <c r="D80" s="146">
        <v>0.68100000000000005</v>
      </c>
      <c r="E80" s="146">
        <v>0.68799999999999994</v>
      </c>
      <c r="F80" s="146">
        <v>3.3</v>
      </c>
      <c r="G80" s="146">
        <v>0.17899999999999999</v>
      </c>
      <c r="H80" s="146" t="s">
        <v>575</v>
      </c>
      <c r="I80" s="146">
        <v>10000</v>
      </c>
      <c r="J80" s="146">
        <v>1</v>
      </c>
    </row>
    <row r="81" spans="1:10" x14ac:dyDescent="0.25">
      <c r="A81" s="146" t="s">
        <v>578</v>
      </c>
      <c r="B81" s="146">
        <v>5</v>
      </c>
      <c r="C81" s="146">
        <v>1.68</v>
      </c>
      <c r="D81" s="146">
        <v>0.71</v>
      </c>
      <c r="E81" s="146">
        <v>0.90100000000000002</v>
      </c>
      <c r="F81" s="146">
        <v>3.63</v>
      </c>
      <c r="G81" s="146">
        <v>0.214</v>
      </c>
      <c r="H81" s="146" t="s">
        <v>575</v>
      </c>
      <c r="I81" s="146">
        <v>10000</v>
      </c>
      <c r="J81" s="146">
        <v>1</v>
      </c>
    </row>
    <row r="82" spans="1:10" x14ac:dyDescent="0.25">
      <c r="A82" s="146" t="s">
        <v>590</v>
      </c>
      <c r="B82" s="146">
        <v>5</v>
      </c>
      <c r="C82" s="146">
        <v>0.71799999999999997</v>
      </c>
      <c r="D82" s="146">
        <v>0.72099999999999997</v>
      </c>
      <c r="E82" s="146">
        <v>0.17100000000000001</v>
      </c>
      <c r="F82" s="146">
        <v>2.88</v>
      </c>
      <c r="G82" s="146">
        <v>3.39E-2</v>
      </c>
      <c r="H82" s="146" t="s">
        <v>575</v>
      </c>
      <c r="I82" s="146">
        <v>10000</v>
      </c>
      <c r="J82" s="146">
        <v>1</v>
      </c>
    </row>
    <row r="84" spans="1:10" s="145" customFormat="1" x14ac:dyDescent="0.25">
      <c r="A84" s="145" t="s">
        <v>591</v>
      </c>
    </row>
    <row r="85" spans="1:10" x14ac:dyDescent="0.25">
      <c r="A85" s="146" t="s">
        <v>596</v>
      </c>
      <c r="B85" s="146" t="s">
        <v>580</v>
      </c>
      <c r="C85" s="146" t="s">
        <v>581</v>
      </c>
      <c r="D85" s="146" t="s">
        <v>582</v>
      </c>
      <c r="E85" s="146" t="s">
        <v>583</v>
      </c>
      <c r="F85" s="146" t="s">
        <v>584</v>
      </c>
      <c r="G85" s="146" t="s">
        <v>585</v>
      </c>
      <c r="H85" s="146" t="s">
        <v>586</v>
      </c>
      <c r="I85" s="146" t="s">
        <v>291</v>
      </c>
    </row>
    <row r="86" spans="1:10" x14ac:dyDescent="0.25">
      <c r="A86" s="147" t="s">
        <v>598</v>
      </c>
      <c r="B86" s="147" t="s">
        <v>599</v>
      </c>
      <c r="C86" s="147" t="s">
        <v>600</v>
      </c>
      <c r="D86" s="147" t="s">
        <v>601</v>
      </c>
      <c r="E86" s="147" t="s">
        <v>602</v>
      </c>
      <c r="F86" s="147" t="s">
        <v>603</v>
      </c>
      <c r="G86" s="147" t="s">
        <v>604</v>
      </c>
      <c r="H86" s="147" t="s">
        <v>605</v>
      </c>
      <c r="I86" s="147" t="s">
        <v>291</v>
      </c>
    </row>
    <row r="87" spans="1:10" x14ac:dyDescent="0.25">
      <c r="A87" s="147" t="s">
        <v>587</v>
      </c>
      <c r="B87" s="147">
        <v>0.29699999999999999</v>
      </c>
      <c r="C87" s="147">
        <v>0.17199999999999999</v>
      </c>
      <c r="D87" s="147">
        <v>5.0700000000000002E-2</v>
      </c>
      <c r="E87" s="147">
        <v>-4.97</v>
      </c>
      <c r="F87" s="147">
        <v>-3.77</v>
      </c>
      <c r="G87" s="147">
        <v>-3.84</v>
      </c>
      <c r="H87" s="147">
        <v>0</v>
      </c>
      <c r="I87" s="147">
        <v>0.25700000000000001</v>
      </c>
    </row>
    <row r="88" spans="1:10" x14ac:dyDescent="0.25">
      <c r="A88" s="147" t="s">
        <v>576</v>
      </c>
      <c r="B88" s="147">
        <v>0.69099999999999995</v>
      </c>
      <c r="C88" s="147">
        <v>0.192</v>
      </c>
      <c r="D88" s="147">
        <v>0.1</v>
      </c>
      <c r="E88" s="147">
        <v>-0.52700000000000002</v>
      </c>
      <c r="F88" s="147">
        <v>0.67300000000000004</v>
      </c>
      <c r="G88" s="147">
        <v>0.60199999999999998</v>
      </c>
      <c r="H88" s="147">
        <v>4.4400000000000004</v>
      </c>
      <c r="I88" s="147">
        <v>2.8000000000000001E-2</v>
      </c>
    </row>
    <row r="89" spans="1:10" x14ac:dyDescent="0.25">
      <c r="A89" s="147" t="s">
        <v>577</v>
      </c>
      <c r="B89" s="147">
        <v>0.248</v>
      </c>
      <c r="C89" s="147">
        <v>0.13900000000000001</v>
      </c>
      <c r="D89" s="147">
        <v>3.85E-2</v>
      </c>
      <c r="E89" s="147">
        <v>-4.93</v>
      </c>
      <c r="F89" s="147">
        <v>-3.73</v>
      </c>
      <c r="G89" s="147">
        <v>-3.8</v>
      </c>
      <c r="H89" s="147">
        <v>4.2000000000000003E-2</v>
      </c>
      <c r="I89" s="147">
        <v>0.252</v>
      </c>
    </row>
    <row r="90" spans="1:10" x14ac:dyDescent="0.25">
      <c r="A90" s="147" t="s">
        <v>578</v>
      </c>
      <c r="B90" s="147">
        <v>0.29299999999999998</v>
      </c>
      <c r="C90" s="147">
        <v>0.127</v>
      </c>
      <c r="D90" s="147">
        <v>4.1000000000000002E-2</v>
      </c>
      <c r="E90" s="147">
        <v>-4.68</v>
      </c>
      <c r="F90" s="147">
        <v>-3.48</v>
      </c>
      <c r="G90" s="147">
        <v>-3.55</v>
      </c>
      <c r="H90" s="147">
        <v>0.29499999999999998</v>
      </c>
      <c r="I90" s="147">
        <v>0.222</v>
      </c>
    </row>
    <row r="91" spans="1:10" x14ac:dyDescent="0.25">
      <c r="A91" s="147" t="s">
        <v>590</v>
      </c>
      <c r="B91" s="147">
        <v>0.29599999999999999</v>
      </c>
      <c r="C91" s="147">
        <v>0.16500000000000001</v>
      </c>
      <c r="D91" s="147">
        <v>5.0500000000000003E-2</v>
      </c>
      <c r="E91" s="147">
        <v>-4.84</v>
      </c>
      <c r="F91" s="147">
        <v>-3.64</v>
      </c>
      <c r="G91" s="147">
        <v>-3.71</v>
      </c>
      <c r="H91" s="147">
        <v>0.128</v>
      </c>
      <c r="I91" s="147">
        <v>0.24099999999999999</v>
      </c>
    </row>
    <row r="92" spans="1:10" x14ac:dyDescent="0.25">
      <c r="A92" s="146" t="s">
        <v>589</v>
      </c>
      <c r="B92" s="146" t="s">
        <v>606</v>
      </c>
    </row>
    <row r="94" spans="1:10" x14ac:dyDescent="0.25">
      <c r="A94" s="146" t="s">
        <v>607</v>
      </c>
      <c r="B94" s="146" t="s">
        <v>566</v>
      </c>
      <c r="C94" s="146" t="s">
        <v>567</v>
      </c>
      <c r="D94" s="146" t="s">
        <v>568</v>
      </c>
      <c r="E94" s="146" t="s">
        <v>569</v>
      </c>
      <c r="F94" s="146" t="s">
        <v>570</v>
      </c>
      <c r="G94" s="146" t="s">
        <v>291</v>
      </c>
      <c r="H94" s="146" t="s">
        <v>571</v>
      </c>
      <c r="I94" s="146" t="s">
        <v>572</v>
      </c>
      <c r="J94" s="146" t="s">
        <v>573</v>
      </c>
    </row>
    <row r="95" spans="1:10" x14ac:dyDescent="0.25">
      <c r="A95" s="147" t="s">
        <v>574</v>
      </c>
      <c r="B95" s="147">
        <v>5</v>
      </c>
      <c r="C95" s="148">
        <v>0.37</v>
      </c>
      <c r="D95" s="147">
        <v>0.27300000000000002</v>
      </c>
      <c r="E95" s="147">
        <v>0.127</v>
      </c>
      <c r="F95" s="147">
        <v>1.17</v>
      </c>
      <c r="G95" s="147">
        <v>1</v>
      </c>
      <c r="H95" s="147" t="s">
        <v>575</v>
      </c>
      <c r="I95" s="147">
        <v>10000</v>
      </c>
      <c r="J95" s="147">
        <v>1</v>
      </c>
    </row>
    <row r="96" spans="1:10" x14ac:dyDescent="0.25">
      <c r="A96" s="147" t="s">
        <v>587</v>
      </c>
      <c r="B96" s="147">
        <v>5</v>
      </c>
      <c r="C96" s="147">
        <v>0.311</v>
      </c>
      <c r="D96" s="147">
        <v>0.318</v>
      </c>
      <c r="E96" s="147">
        <v>6.8199999999999997E-2</v>
      </c>
      <c r="F96" s="147">
        <v>1.27</v>
      </c>
      <c r="G96" s="147">
        <v>0.25700000000000001</v>
      </c>
      <c r="H96" s="147" t="s">
        <v>575</v>
      </c>
      <c r="I96" s="147">
        <v>10000</v>
      </c>
      <c r="J96" s="147">
        <v>1</v>
      </c>
    </row>
    <row r="97" spans="1:10" x14ac:dyDescent="0.25">
      <c r="A97" s="147" t="s">
        <v>576</v>
      </c>
      <c r="B97" s="147">
        <v>5</v>
      </c>
      <c r="C97" s="147">
        <v>0.39600000000000002</v>
      </c>
      <c r="D97" s="147">
        <v>0.19600000000000001</v>
      </c>
      <c r="E97" s="147">
        <v>0.223</v>
      </c>
      <c r="F97" s="147">
        <v>0.96299999999999997</v>
      </c>
      <c r="G97" s="147">
        <v>2.7900000000000001E-2</v>
      </c>
      <c r="H97" s="147" t="s">
        <v>575</v>
      </c>
      <c r="I97" s="147">
        <v>10000</v>
      </c>
      <c r="J97" s="147">
        <v>1</v>
      </c>
    </row>
    <row r="98" spans="1:10" x14ac:dyDescent="0.25">
      <c r="A98" s="147" t="s">
        <v>577</v>
      </c>
      <c r="B98" s="147">
        <v>5</v>
      </c>
      <c r="C98" s="147">
        <v>0.46500000000000002</v>
      </c>
      <c r="D98" s="147">
        <v>0.26700000000000002</v>
      </c>
      <c r="E98" s="147">
        <v>0.18099999999999999</v>
      </c>
      <c r="F98" s="147">
        <v>1.21</v>
      </c>
      <c r="G98" s="147">
        <v>0.252</v>
      </c>
      <c r="H98" s="147" t="s">
        <v>575</v>
      </c>
      <c r="I98" s="147">
        <v>10000</v>
      </c>
      <c r="J98" s="147">
        <v>1</v>
      </c>
    </row>
    <row r="99" spans="1:10" x14ac:dyDescent="0.25">
      <c r="A99" s="147" t="s">
        <v>578</v>
      </c>
      <c r="B99" s="147">
        <v>5</v>
      </c>
      <c r="C99" s="147">
        <v>0.44</v>
      </c>
      <c r="D99" s="147">
        <v>0.245</v>
      </c>
      <c r="E99" s="147">
        <v>0.20300000000000001</v>
      </c>
      <c r="F99" s="147">
        <v>1.1499999999999999</v>
      </c>
      <c r="G99" s="147">
        <v>0.222</v>
      </c>
      <c r="H99" s="147" t="s">
        <v>575</v>
      </c>
      <c r="I99" s="147">
        <v>10000</v>
      </c>
      <c r="J99" s="147">
        <v>1</v>
      </c>
    </row>
    <row r="100" spans="1:10" x14ac:dyDescent="0.25">
      <c r="A100" s="147" t="s">
        <v>590</v>
      </c>
      <c r="B100" s="147">
        <v>5</v>
      </c>
      <c r="C100" s="147">
        <v>0.26500000000000001</v>
      </c>
      <c r="D100" s="147">
        <v>0.26600000000000001</v>
      </c>
      <c r="E100" s="147">
        <v>6.25E-2</v>
      </c>
      <c r="F100" s="147">
        <v>1.07</v>
      </c>
      <c r="G100" s="147">
        <v>0.24099999999999999</v>
      </c>
      <c r="H100" s="147" t="s">
        <v>575</v>
      </c>
      <c r="I100" s="147">
        <v>10000</v>
      </c>
      <c r="J100" s="147">
        <v>1</v>
      </c>
    </row>
    <row r="102" spans="1:10" s="145" customFormat="1" x14ac:dyDescent="0.25">
      <c r="A102" s="145" t="s">
        <v>595</v>
      </c>
    </row>
    <row r="103" spans="1:10" x14ac:dyDescent="0.25">
      <c r="A103" s="146" t="s">
        <v>608</v>
      </c>
      <c r="B103" s="146" t="s">
        <v>580</v>
      </c>
      <c r="C103" s="146" t="s">
        <v>581</v>
      </c>
      <c r="D103" s="146" t="s">
        <v>582</v>
      </c>
      <c r="E103" s="146" t="s">
        <v>583</v>
      </c>
      <c r="F103" s="146" t="s">
        <v>584</v>
      </c>
      <c r="G103" s="146" t="s">
        <v>585</v>
      </c>
      <c r="H103" s="146" t="s">
        <v>586</v>
      </c>
      <c r="I103" s="146" t="s">
        <v>291</v>
      </c>
    </row>
    <row r="104" spans="1:10" x14ac:dyDescent="0.25">
      <c r="A104" t="s">
        <v>587</v>
      </c>
      <c r="B104">
        <v>0.45400000000000001</v>
      </c>
      <c r="C104">
        <v>0.19600000000000001</v>
      </c>
      <c r="D104">
        <v>7.8799999999999995E-2</v>
      </c>
      <c r="E104">
        <v>-1.1399999999999999</v>
      </c>
      <c r="F104">
        <v>0.192</v>
      </c>
      <c r="G104">
        <v>-0.17100000000000001</v>
      </c>
      <c r="H104">
        <v>0.34799999999999998</v>
      </c>
      <c r="I104">
        <v>0.22500000000000001</v>
      </c>
    </row>
    <row r="105" spans="1:10" x14ac:dyDescent="0.25">
      <c r="A105" t="s">
        <v>576</v>
      </c>
      <c r="B105">
        <v>0.52600000000000002</v>
      </c>
      <c r="C105">
        <v>0.23599999999999999</v>
      </c>
      <c r="D105">
        <v>9.9699999999999997E-2</v>
      </c>
      <c r="E105">
        <v>-0.36899999999999999</v>
      </c>
      <c r="F105">
        <v>0.96399999999999997</v>
      </c>
      <c r="G105">
        <v>0.60099999999999998</v>
      </c>
      <c r="H105">
        <v>1.1200000000000001</v>
      </c>
      <c r="I105">
        <v>0.153</v>
      </c>
    </row>
    <row r="106" spans="1:10" x14ac:dyDescent="0.25">
      <c r="A106" t="s">
        <v>577</v>
      </c>
      <c r="B106">
        <v>0.499</v>
      </c>
      <c r="C106">
        <v>0.22</v>
      </c>
      <c r="D106">
        <v>9.4200000000000006E-2</v>
      </c>
      <c r="E106">
        <v>-0.47899999999999998</v>
      </c>
      <c r="F106">
        <v>0.85499999999999998</v>
      </c>
      <c r="G106">
        <v>0.49099999999999999</v>
      </c>
      <c r="H106">
        <v>1.01</v>
      </c>
      <c r="I106">
        <v>0.16200000000000001</v>
      </c>
    </row>
    <row r="107" spans="1:10" x14ac:dyDescent="0.25">
      <c r="A107" t="s">
        <v>578</v>
      </c>
      <c r="B107">
        <v>0.48099999999999998</v>
      </c>
      <c r="C107">
        <v>0.224</v>
      </c>
      <c r="D107">
        <v>9.2799999999999994E-2</v>
      </c>
      <c r="E107">
        <v>-1.49</v>
      </c>
      <c r="F107">
        <v>-0.156</v>
      </c>
      <c r="G107">
        <v>-0.51900000000000002</v>
      </c>
      <c r="H107">
        <v>0</v>
      </c>
      <c r="I107">
        <v>0.26800000000000002</v>
      </c>
    </row>
    <row r="108" spans="1:10" x14ac:dyDescent="0.25">
      <c r="A108" t="s">
        <v>589</v>
      </c>
      <c r="B108">
        <v>0.379</v>
      </c>
      <c r="C108">
        <v>0.17499999999999999</v>
      </c>
      <c r="D108">
        <v>5.3400000000000003E-2</v>
      </c>
      <c r="E108">
        <v>-0.13800000000000001</v>
      </c>
      <c r="F108">
        <v>9.86</v>
      </c>
      <c r="G108">
        <v>2.29</v>
      </c>
      <c r="H108">
        <v>10</v>
      </c>
      <c r="I108">
        <v>2E-3</v>
      </c>
      <c r="J108" s="146" t="s">
        <v>588</v>
      </c>
    </row>
    <row r="109" spans="1:10" x14ac:dyDescent="0.25">
      <c r="A109" t="s">
        <v>590</v>
      </c>
      <c r="B109">
        <v>0.436</v>
      </c>
      <c r="C109">
        <v>0.186</v>
      </c>
      <c r="D109">
        <v>7.2300000000000003E-2</v>
      </c>
      <c r="E109">
        <v>-0.79600000000000004</v>
      </c>
      <c r="F109">
        <v>0.53700000000000003</v>
      </c>
      <c r="G109">
        <v>0.17299999999999999</v>
      </c>
      <c r="H109">
        <v>0.69299999999999995</v>
      </c>
      <c r="I109">
        <v>0.19</v>
      </c>
    </row>
    <row r="111" spans="1:10" x14ac:dyDescent="0.25">
      <c r="A111" s="146" t="s">
        <v>594</v>
      </c>
      <c r="B111" s="146" t="s">
        <v>566</v>
      </c>
      <c r="C111" s="146" t="s">
        <v>567</v>
      </c>
      <c r="D111" s="146" t="s">
        <v>568</v>
      </c>
      <c r="E111" s="146" t="s">
        <v>569</v>
      </c>
      <c r="F111" s="146" t="s">
        <v>570</v>
      </c>
      <c r="G111" s="146" t="s">
        <v>291</v>
      </c>
      <c r="H111" s="146" t="s">
        <v>571</v>
      </c>
      <c r="I111" s="146" t="s">
        <v>572</v>
      </c>
      <c r="J111" s="146" t="s">
        <v>573</v>
      </c>
    </row>
    <row r="112" spans="1:10" x14ac:dyDescent="0.25">
      <c r="A112" t="s">
        <v>574</v>
      </c>
      <c r="B112">
        <v>5</v>
      </c>
      <c r="C112" s="153">
        <v>2.2799999999999998</v>
      </c>
      <c r="D112">
        <v>1.1599999999999999</v>
      </c>
      <c r="E112">
        <v>1.08</v>
      </c>
      <c r="F112">
        <v>5.53</v>
      </c>
      <c r="G112">
        <v>1</v>
      </c>
      <c r="H112" t="s">
        <v>575</v>
      </c>
      <c r="I112">
        <v>10000</v>
      </c>
      <c r="J112">
        <v>1</v>
      </c>
    </row>
    <row r="113" spans="1:10" x14ac:dyDescent="0.25">
      <c r="A113" t="s">
        <v>587</v>
      </c>
      <c r="B113">
        <v>5</v>
      </c>
      <c r="C113">
        <v>2.02</v>
      </c>
      <c r="D113">
        <v>1.39</v>
      </c>
      <c r="E113">
        <v>0.63800000000000001</v>
      </c>
      <c r="F113">
        <v>5.96</v>
      </c>
      <c r="G113">
        <v>0.22600000000000001</v>
      </c>
      <c r="H113" t="s">
        <v>575</v>
      </c>
      <c r="I113">
        <v>10000</v>
      </c>
      <c r="J113">
        <v>1</v>
      </c>
    </row>
    <row r="114" spans="1:10" x14ac:dyDescent="0.25">
      <c r="A114" t="s">
        <v>576</v>
      </c>
      <c r="B114">
        <v>5</v>
      </c>
      <c r="C114">
        <v>2.87</v>
      </c>
      <c r="D114">
        <v>0.83299999999999996</v>
      </c>
      <c r="E114">
        <v>1.92</v>
      </c>
      <c r="F114">
        <v>5.15</v>
      </c>
      <c r="G114">
        <v>0.153</v>
      </c>
      <c r="H114" t="s">
        <v>575</v>
      </c>
      <c r="I114">
        <v>10000</v>
      </c>
      <c r="J114">
        <v>1</v>
      </c>
    </row>
    <row r="115" spans="1:10" x14ac:dyDescent="0.25">
      <c r="A115" t="s">
        <v>577</v>
      </c>
      <c r="B115">
        <v>5</v>
      </c>
      <c r="C115">
        <v>2.36</v>
      </c>
      <c r="D115">
        <v>1.1599999999999999</v>
      </c>
      <c r="E115">
        <v>1.02</v>
      </c>
      <c r="F115">
        <v>5.58</v>
      </c>
      <c r="G115">
        <v>0.16200000000000001</v>
      </c>
      <c r="H115" t="s">
        <v>575</v>
      </c>
      <c r="I115">
        <v>10000</v>
      </c>
      <c r="J115">
        <v>1</v>
      </c>
    </row>
    <row r="116" spans="1:10" x14ac:dyDescent="0.25">
      <c r="A116" t="s">
        <v>578</v>
      </c>
      <c r="B116">
        <v>5</v>
      </c>
      <c r="C116">
        <v>2.59</v>
      </c>
      <c r="D116">
        <v>1.0900000000000001</v>
      </c>
      <c r="E116">
        <v>1.36</v>
      </c>
      <c r="F116">
        <v>5.56</v>
      </c>
      <c r="G116">
        <v>0.26900000000000002</v>
      </c>
      <c r="H116" t="s">
        <v>575</v>
      </c>
      <c r="I116">
        <v>10000</v>
      </c>
      <c r="J116">
        <v>1</v>
      </c>
    </row>
    <row r="117" spans="1:10" x14ac:dyDescent="0.25">
      <c r="A117" t="s">
        <v>590</v>
      </c>
      <c r="B117">
        <v>5</v>
      </c>
      <c r="C117">
        <v>1.64</v>
      </c>
      <c r="D117">
        <v>1.23</v>
      </c>
      <c r="E117">
        <v>0.501</v>
      </c>
      <c r="F117">
        <v>5.2</v>
      </c>
      <c r="G117">
        <v>0.19</v>
      </c>
      <c r="H117" t="s">
        <v>575</v>
      </c>
      <c r="I117">
        <v>10000</v>
      </c>
      <c r="J117">
        <v>1</v>
      </c>
    </row>
    <row r="119" spans="1:10" s="145" customFormat="1" x14ac:dyDescent="0.25">
      <c r="A119" s="145" t="s">
        <v>591</v>
      </c>
    </row>
    <row r="120" spans="1:10" x14ac:dyDescent="0.25">
      <c r="A120" s="146" t="s">
        <v>609</v>
      </c>
      <c r="B120" s="146" t="s">
        <v>580</v>
      </c>
      <c r="C120" s="146" t="s">
        <v>581</v>
      </c>
      <c r="D120" s="146" t="s">
        <v>582</v>
      </c>
      <c r="E120" s="146" t="s">
        <v>583</v>
      </c>
      <c r="F120" s="146" t="s">
        <v>584</v>
      </c>
      <c r="G120" s="146" t="s">
        <v>585</v>
      </c>
      <c r="H120" s="146" t="s">
        <v>586</v>
      </c>
      <c r="I120" s="146" t="s">
        <v>291</v>
      </c>
    </row>
    <row r="121" spans="1:10" x14ac:dyDescent="0.25">
      <c r="A121" t="s">
        <v>587</v>
      </c>
      <c r="B121">
        <v>0.19900000000000001</v>
      </c>
      <c r="C121">
        <v>0.14599999999999999</v>
      </c>
      <c r="D121">
        <v>3.4799999999999998E-2</v>
      </c>
      <c r="E121">
        <v>-0.311</v>
      </c>
      <c r="F121">
        <v>0.68899999999999995</v>
      </c>
      <c r="G121">
        <v>1.1100000000000001</v>
      </c>
      <c r="H121">
        <v>8.5000000000000006E-2</v>
      </c>
      <c r="I121">
        <v>0.35799999999999998</v>
      </c>
    </row>
    <row r="122" spans="1:10" x14ac:dyDescent="0.25">
      <c r="A122" t="s">
        <v>576</v>
      </c>
      <c r="B122">
        <v>0.77700000000000002</v>
      </c>
      <c r="C122">
        <v>0.16900000000000001</v>
      </c>
      <c r="D122">
        <v>0.121</v>
      </c>
      <c r="E122">
        <v>7</v>
      </c>
      <c r="F122">
        <v>8</v>
      </c>
      <c r="G122">
        <v>8.42</v>
      </c>
      <c r="H122">
        <v>7.4</v>
      </c>
      <c r="I122">
        <v>8.9999999999999993E-3</v>
      </c>
      <c r="J122" s="146" t="s">
        <v>588</v>
      </c>
    </row>
    <row r="123" spans="1:10" x14ac:dyDescent="0.25">
      <c r="A123" t="s">
        <v>577</v>
      </c>
      <c r="B123">
        <v>0.314</v>
      </c>
      <c r="C123">
        <v>0.158</v>
      </c>
      <c r="D123">
        <v>4.8000000000000001E-2</v>
      </c>
      <c r="E123">
        <v>1.74</v>
      </c>
      <c r="F123">
        <v>2.74</v>
      </c>
      <c r="G123">
        <v>3.16</v>
      </c>
      <c r="H123">
        <v>2.13</v>
      </c>
      <c r="I123">
        <v>0.129</v>
      </c>
    </row>
    <row r="124" spans="1:10" x14ac:dyDescent="0.25">
      <c r="A124" t="s">
        <v>578</v>
      </c>
      <c r="B124">
        <v>0.36699999999999999</v>
      </c>
      <c r="C124">
        <v>0.17299999999999999</v>
      </c>
      <c r="D124">
        <v>6.08E-2</v>
      </c>
      <c r="E124">
        <v>1.74</v>
      </c>
      <c r="F124">
        <v>2.74</v>
      </c>
      <c r="G124">
        <v>3.15</v>
      </c>
      <c r="H124">
        <v>2.13</v>
      </c>
      <c r="I124">
        <v>0.129</v>
      </c>
    </row>
    <row r="125" spans="1:10" x14ac:dyDescent="0.25">
      <c r="A125" t="s">
        <v>589</v>
      </c>
      <c r="B125">
        <v>0.2</v>
      </c>
      <c r="C125">
        <v>0.125</v>
      </c>
      <c r="D125">
        <v>3.0599999999999999E-2</v>
      </c>
      <c r="E125">
        <v>5.4</v>
      </c>
      <c r="F125">
        <v>12.1</v>
      </c>
      <c r="G125">
        <v>8.94</v>
      </c>
      <c r="H125">
        <v>11.5</v>
      </c>
      <c r="I125">
        <v>1E-3</v>
      </c>
      <c r="J125" s="146" t="s">
        <v>588</v>
      </c>
    </row>
    <row r="126" spans="1:10" x14ac:dyDescent="0.25">
      <c r="A126" t="s">
        <v>590</v>
      </c>
      <c r="B126">
        <v>0.193</v>
      </c>
      <c r="C126">
        <v>0.13700000000000001</v>
      </c>
      <c r="D126">
        <v>3.2899999999999999E-2</v>
      </c>
      <c r="E126">
        <v>-0.39600000000000002</v>
      </c>
      <c r="F126">
        <v>0.60399999999999998</v>
      </c>
      <c r="G126">
        <v>1.02</v>
      </c>
      <c r="H126">
        <v>0</v>
      </c>
      <c r="I126">
        <v>0.374</v>
      </c>
    </row>
    <row r="128" spans="1:10" x14ac:dyDescent="0.25">
      <c r="A128" s="146" t="s">
        <v>594</v>
      </c>
      <c r="B128" s="146" t="s">
        <v>566</v>
      </c>
      <c r="C128" s="146" t="s">
        <v>567</v>
      </c>
      <c r="D128" s="146" t="s">
        <v>568</v>
      </c>
      <c r="E128" s="146" t="s">
        <v>569</v>
      </c>
      <c r="F128" s="146" t="s">
        <v>570</v>
      </c>
      <c r="G128" s="146" t="s">
        <v>291</v>
      </c>
      <c r="H128" s="146" t="s">
        <v>571</v>
      </c>
      <c r="I128" s="146" t="s">
        <v>572</v>
      </c>
      <c r="J128" s="146" t="s">
        <v>573</v>
      </c>
    </row>
    <row r="129" spans="1:10" x14ac:dyDescent="0.25">
      <c r="A129" t="s">
        <v>574</v>
      </c>
      <c r="B129">
        <v>5</v>
      </c>
      <c r="C129" s="153">
        <v>0.60599999999999998</v>
      </c>
      <c r="D129">
        <v>0.40200000000000002</v>
      </c>
      <c r="E129">
        <v>0.215</v>
      </c>
      <c r="F129">
        <v>1.77</v>
      </c>
      <c r="G129">
        <v>1</v>
      </c>
      <c r="H129" t="s">
        <v>575</v>
      </c>
      <c r="I129">
        <v>10000</v>
      </c>
      <c r="J129">
        <v>1</v>
      </c>
    </row>
    <row r="130" spans="1:10" x14ac:dyDescent="0.25">
      <c r="A130" t="s">
        <v>587</v>
      </c>
      <c r="B130">
        <v>5</v>
      </c>
      <c r="C130">
        <v>0.57899999999999996</v>
      </c>
      <c r="D130">
        <v>0.439</v>
      </c>
      <c r="E130">
        <v>0.16700000000000001</v>
      </c>
      <c r="F130">
        <v>1.82</v>
      </c>
      <c r="G130">
        <v>0.36199999999999999</v>
      </c>
      <c r="H130" t="s">
        <v>575</v>
      </c>
      <c r="I130">
        <v>10000</v>
      </c>
      <c r="J130">
        <v>1</v>
      </c>
    </row>
    <row r="131" spans="1:10" x14ac:dyDescent="0.25">
      <c r="A131" t="s">
        <v>577</v>
      </c>
      <c r="B131">
        <v>5</v>
      </c>
      <c r="C131">
        <v>0.75900000000000001</v>
      </c>
      <c r="D131">
        <v>0.38400000000000001</v>
      </c>
      <c r="E131">
        <v>0.32</v>
      </c>
      <c r="F131">
        <v>1.8</v>
      </c>
      <c r="G131">
        <v>0.13</v>
      </c>
      <c r="H131" t="s">
        <v>575</v>
      </c>
      <c r="I131">
        <v>10000</v>
      </c>
      <c r="J131">
        <v>1</v>
      </c>
    </row>
    <row r="132" spans="1:10" x14ac:dyDescent="0.25">
      <c r="A132" t="s">
        <v>578</v>
      </c>
      <c r="B132">
        <v>5</v>
      </c>
      <c r="C132">
        <v>0.70099999999999996</v>
      </c>
      <c r="D132">
        <v>0.33800000000000002</v>
      </c>
      <c r="E132">
        <v>0.34100000000000003</v>
      </c>
      <c r="F132">
        <v>1.65</v>
      </c>
      <c r="G132">
        <v>0.13</v>
      </c>
      <c r="H132" t="s">
        <v>575</v>
      </c>
      <c r="I132">
        <v>10000</v>
      </c>
      <c r="J132">
        <v>1</v>
      </c>
    </row>
    <row r="133" spans="1:10" x14ac:dyDescent="0.25">
      <c r="A133" t="s">
        <v>590</v>
      </c>
      <c r="B133">
        <v>5</v>
      </c>
      <c r="C133">
        <v>0.54600000000000004</v>
      </c>
      <c r="D133">
        <v>0.40300000000000002</v>
      </c>
      <c r="E133">
        <v>0.17799999999999999</v>
      </c>
      <c r="F133">
        <v>1.69</v>
      </c>
      <c r="G133">
        <v>0.378</v>
      </c>
      <c r="H133" t="s">
        <v>575</v>
      </c>
      <c r="I133">
        <v>10000</v>
      </c>
      <c r="J133">
        <v>1</v>
      </c>
    </row>
    <row r="134" spans="1:10" x14ac:dyDescent="0.25">
      <c r="A134" s="147"/>
      <c r="B134" s="147"/>
      <c r="C134"/>
      <c r="D134"/>
      <c r="E134"/>
      <c r="F134"/>
      <c r="G134"/>
      <c r="H134"/>
      <c r="I134"/>
      <c r="J134"/>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6"/>
  <sheetViews>
    <sheetView showGridLines="0" topLeftCell="A37" workbookViewId="0">
      <selection activeCell="J26" sqref="J26"/>
    </sheetView>
  </sheetViews>
  <sheetFormatPr defaultRowHeight="15" x14ac:dyDescent="0.25"/>
  <sheetData>
    <row r="1" spans="1:1" x14ac:dyDescent="0.25">
      <c r="A1" s="122" t="s">
        <v>610</v>
      </c>
    </row>
    <row r="2" spans="1:1" x14ac:dyDescent="0.25">
      <c r="A2" t="s">
        <v>611</v>
      </c>
    </row>
    <row r="3" spans="1:1" x14ac:dyDescent="0.25">
      <c r="A3" t="s">
        <v>612</v>
      </c>
    </row>
    <row r="4" spans="1:1" x14ac:dyDescent="0.25">
      <c r="A4" t="s">
        <v>613</v>
      </c>
    </row>
    <row r="6" spans="1:1" x14ac:dyDescent="0.25">
      <c r="A6" t="s">
        <v>614</v>
      </c>
    </row>
    <row r="7" spans="1:1" x14ac:dyDescent="0.25">
      <c r="A7" t="s">
        <v>615</v>
      </c>
    </row>
    <row r="8" spans="1:1" x14ac:dyDescent="0.25">
      <c r="A8" t="s">
        <v>616</v>
      </c>
    </row>
    <row r="9" spans="1:1" x14ac:dyDescent="0.25">
      <c r="A9" t="s">
        <v>617</v>
      </c>
    </row>
    <row r="10" spans="1:1" x14ac:dyDescent="0.25">
      <c r="A10" t="s">
        <v>618</v>
      </c>
    </row>
    <row r="12" spans="1:1" x14ac:dyDescent="0.25">
      <c r="A12" t="s">
        <v>619</v>
      </c>
    </row>
    <row r="13" spans="1:1" x14ac:dyDescent="0.25">
      <c r="A13" t="s">
        <v>620</v>
      </c>
    </row>
    <row r="14" spans="1:1" x14ac:dyDescent="0.25">
      <c r="A14" t="s">
        <v>621</v>
      </c>
    </row>
    <row r="15" spans="1:1" x14ac:dyDescent="0.25">
      <c r="A15" t="s">
        <v>622</v>
      </c>
    </row>
    <row r="16" spans="1:1" x14ac:dyDescent="0.25">
      <c r="A16" t="s">
        <v>623</v>
      </c>
    </row>
    <row r="17" spans="1:1" x14ac:dyDescent="0.25">
      <c r="A17" t="s">
        <v>624</v>
      </c>
    </row>
    <row r="19" spans="1:1" x14ac:dyDescent="0.25">
      <c r="A19" t="s">
        <v>625</v>
      </c>
    </row>
    <row r="20" spans="1:1" x14ac:dyDescent="0.25">
      <c r="A20" t="s">
        <v>626</v>
      </c>
    </row>
    <row r="21" spans="1:1" x14ac:dyDescent="0.25">
      <c r="A21" t="s">
        <v>627</v>
      </c>
    </row>
    <row r="23" spans="1:1" x14ac:dyDescent="0.25">
      <c r="A23" t="s">
        <v>628</v>
      </c>
    </row>
    <row r="24" spans="1:1" x14ac:dyDescent="0.25">
      <c r="A24" t="s">
        <v>629</v>
      </c>
    </row>
    <row r="25" spans="1:1" x14ac:dyDescent="0.25">
      <c r="A25" t="s">
        <v>630</v>
      </c>
    </row>
    <row r="26" spans="1:1" x14ac:dyDescent="0.25">
      <c r="A26" t="s">
        <v>631</v>
      </c>
    </row>
    <row r="27" spans="1:1" x14ac:dyDescent="0.25">
      <c r="A27" t="s">
        <v>632</v>
      </c>
    </row>
    <row r="28" spans="1:1" x14ac:dyDescent="0.25">
      <c r="A28" t="s">
        <v>633</v>
      </c>
    </row>
    <row r="29" spans="1:1" x14ac:dyDescent="0.25">
      <c r="A29" t="s">
        <v>634</v>
      </c>
    </row>
    <row r="30" spans="1:1" x14ac:dyDescent="0.25">
      <c r="A30" t="s">
        <v>635</v>
      </c>
    </row>
    <row r="31" spans="1:1" x14ac:dyDescent="0.25">
      <c r="A31" t="s">
        <v>636</v>
      </c>
    </row>
    <row r="32" spans="1:1" x14ac:dyDescent="0.25">
      <c r="A32" t="s">
        <v>637</v>
      </c>
    </row>
    <row r="33" spans="1:1" x14ac:dyDescent="0.25">
      <c r="A33" t="s">
        <v>638</v>
      </c>
    </row>
    <row r="34" spans="1:1" x14ac:dyDescent="0.25">
      <c r="A34" t="s">
        <v>639</v>
      </c>
    </row>
    <row r="35" spans="1:1" x14ac:dyDescent="0.25">
      <c r="A35" t="s">
        <v>640</v>
      </c>
    </row>
    <row r="36" spans="1:1" x14ac:dyDescent="0.25">
      <c r="A36" t="s">
        <v>641</v>
      </c>
    </row>
    <row r="37" spans="1:1" x14ac:dyDescent="0.25">
      <c r="A37" t="s">
        <v>642</v>
      </c>
    </row>
    <row r="38" spans="1:1" x14ac:dyDescent="0.25">
      <c r="A38" t="s">
        <v>643</v>
      </c>
    </row>
    <row r="40" spans="1:1" x14ac:dyDescent="0.25">
      <c r="A40" t="s">
        <v>625</v>
      </c>
    </row>
    <row r="41" spans="1:1" x14ac:dyDescent="0.25">
      <c r="A41" t="s">
        <v>626</v>
      </c>
    </row>
    <row r="42" spans="1:1" x14ac:dyDescent="0.25">
      <c r="A42" t="s">
        <v>644</v>
      </c>
    </row>
    <row r="44" spans="1:1" x14ac:dyDescent="0.25">
      <c r="A44" t="s">
        <v>645</v>
      </c>
    </row>
    <row r="45" spans="1:1" x14ac:dyDescent="0.25">
      <c r="A45" t="s">
        <v>646</v>
      </c>
    </row>
    <row r="46" spans="1:1" x14ac:dyDescent="0.25">
      <c r="A46" t="s">
        <v>647</v>
      </c>
    </row>
  </sheetData>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48"/>
  <sheetViews>
    <sheetView showGridLines="0" zoomScale="83" zoomScaleNormal="83" workbookViewId="0">
      <selection activeCell="C2" sqref="C2"/>
    </sheetView>
  </sheetViews>
  <sheetFormatPr defaultColWidth="8.85546875" defaultRowHeight="15" x14ac:dyDescent="0.25"/>
  <cols>
    <col min="1" max="1" width="8.85546875" style="105"/>
    <col min="2" max="2" width="19.85546875" style="105" customWidth="1"/>
    <col min="3" max="3" width="24" style="105" bestFit="1" customWidth="1"/>
    <col min="4" max="5" width="8.85546875" style="105"/>
    <col min="6" max="6" width="13.140625" style="105" bestFit="1" customWidth="1"/>
    <col min="7" max="7" width="11.85546875" style="105" bestFit="1" customWidth="1"/>
    <col min="8" max="10" width="8.85546875" style="105"/>
    <col min="11" max="11" width="24.140625" style="105" customWidth="1"/>
    <col min="12" max="16384" width="8.85546875" style="105"/>
  </cols>
  <sheetData>
    <row r="1" spans="1:16" ht="16.5" thickTop="1" thickBot="1" x14ac:dyDescent="0.3">
      <c r="A1" s="105" t="s">
        <v>648</v>
      </c>
      <c r="B1" s="106"/>
      <c r="C1" s="106"/>
      <c r="E1" s="107"/>
      <c r="F1" s="107"/>
      <c r="G1" s="107"/>
      <c r="L1" s="105" t="s">
        <v>24</v>
      </c>
      <c r="M1" s="105" t="s">
        <v>252</v>
      </c>
      <c r="N1" s="105" t="s">
        <v>365</v>
      </c>
      <c r="O1" t="s">
        <v>649</v>
      </c>
    </row>
    <row r="2" spans="1:16" ht="14.45" customHeight="1" thickTop="1" x14ac:dyDescent="0.25">
      <c r="A2" s="163" t="s">
        <v>650</v>
      </c>
      <c r="B2" s="108" t="s">
        <v>651</v>
      </c>
      <c r="C2" s="109" t="s">
        <v>937</v>
      </c>
      <c r="L2" s="105">
        <v>2.13</v>
      </c>
      <c r="M2" s="105">
        <v>2.69</v>
      </c>
      <c r="N2" s="105">
        <v>3.15</v>
      </c>
      <c r="O2" s="105">
        <v>3.2</v>
      </c>
      <c r="P2" s="105" t="s">
        <v>652</v>
      </c>
    </row>
    <row r="3" spans="1:16" x14ac:dyDescent="0.25">
      <c r="A3" s="164"/>
      <c r="B3" s="110" t="s">
        <v>653</v>
      </c>
      <c r="C3" s="111">
        <v>78.11</v>
      </c>
      <c r="E3" s="112"/>
      <c r="L3" s="105">
        <v>1.56</v>
      </c>
      <c r="M3" s="105">
        <v>2.11</v>
      </c>
      <c r="N3" s="105">
        <v>3.13</v>
      </c>
      <c r="O3" s="105">
        <v>3.18</v>
      </c>
      <c r="P3" s="105" t="s">
        <v>652</v>
      </c>
    </row>
    <row r="4" spans="1:16" x14ac:dyDescent="0.25">
      <c r="A4" s="164"/>
      <c r="B4" s="110" t="s">
        <v>654</v>
      </c>
      <c r="C4" s="111">
        <v>2.1</v>
      </c>
      <c r="E4" s="112"/>
      <c r="L4" s="105">
        <v>1.65</v>
      </c>
      <c r="M4" s="105">
        <v>2.69</v>
      </c>
      <c r="N4" s="105">
        <v>3.12</v>
      </c>
      <c r="O4" s="105">
        <v>3.29</v>
      </c>
      <c r="P4" s="105" t="s">
        <v>652</v>
      </c>
    </row>
    <row r="5" spans="1:16" x14ac:dyDescent="0.25">
      <c r="A5" s="165" t="s">
        <v>655</v>
      </c>
      <c r="B5" s="113" t="s">
        <v>656</v>
      </c>
      <c r="C5" s="114">
        <v>-0.94</v>
      </c>
      <c r="L5" s="105">
        <v>2.13</v>
      </c>
      <c r="M5" s="105">
        <v>2.73</v>
      </c>
      <c r="N5" s="105">
        <v>3.12</v>
      </c>
      <c r="O5" s="105">
        <v>3.13</v>
      </c>
      <c r="P5" s="105" t="s">
        <v>652</v>
      </c>
    </row>
    <row r="6" spans="1:16" x14ac:dyDescent="0.25">
      <c r="A6" s="165"/>
      <c r="B6" s="113" t="s">
        <v>657</v>
      </c>
      <c r="C6" s="114">
        <v>1.85</v>
      </c>
      <c r="L6" s="105">
        <v>2.13</v>
      </c>
      <c r="M6" s="105">
        <v>2.11</v>
      </c>
      <c r="N6" s="105">
        <v>3.26</v>
      </c>
      <c r="O6" s="105">
        <v>3.2</v>
      </c>
      <c r="P6" s="105" t="s">
        <v>652</v>
      </c>
    </row>
    <row r="7" spans="1:16" x14ac:dyDescent="0.25">
      <c r="A7" s="165"/>
      <c r="B7" s="115" t="s">
        <v>658</v>
      </c>
      <c r="C7" s="114">
        <v>-2.5000000000000001E-2</v>
      </c>
      <c r="L7" s="105">
        <v>1.56</v>
      </c>
      <c r="M7" s="105">
        <v>2.8</v>
      </c>
      <c r="N7" s="105">
        <v>3.15</v>
      </c>
      <c r="O7" s="105">
        <v>3.28</v>
      </c>
      <c r="P7" s="105" t="s">
        <v>652</v>
      </c>
    </row>
    <row r="8" spans="1:16" x14ac:dyDescent="0.25">
      <c r="A8" s="165"/>
      <c r="B8" s="115" t="s">
        <v>659</v>
      </c>
      <c r="C8" s="114">
        <v>0.71799999999999997</v>
      </c>
      <c r="L8" s="105">
        <v>2.15</v>
      </c>
      <c r="M8" s="105">
        <v>2.21</v>
      </c>
      <c r="N8" s="105">
        <v>3.13</v>
      </c>
      <c r="O8" s="105">
        <v>3.37</v>
      </c>
      <c r="P8" s="105" t="s">
        <v>652</v>
      </c>
    </row>
    <row r="9" spans="1:16" ht="18" x14ac:dyDescent="0.35">
      <c r="A9" s="165"/>
      <c r="B9" s="115" t="s">
        <v>660</v>
      </c>
      <c r="C9" s="114">
        <v>2.3959999999999999</v>
      </c>
      <c r="L9" s="105">
        <v>2.0299999999999998</v>
      </c>
      <c r="M9" s="105">
        <v>2.68</v>
      </c>
      <c r="N9" s="105">
        <v>3.16</v>
      </c>
      <c r="O9" s="105">
        <v>3.33</v>
      </c>
      <c r="P9" s="105" t="s">
        <v>652</v>
      </c>
    </row>
    <row r="10" spans="1:16" x14ac:dyDescent="0.25">
      <c r="A10" s="165"/>
      <c r="B10" s="115" t="s">
        <v>661</v>
      </c>
      <c r="C10" s="114">
        <v>2.2499999999999999E-4</v>
      </c>
      <c r="L10" s="105">
        <v>2.04</v>
      </c>
      <c r="M10" s="105">
        <v>2.59</v>
      </c>
      <c r="N10" s="105">
        <v>3.24</v>
      </c>
      <c r="O10" s="105">
        <v>3.45</v>
      </c>
      <c r="P10" s="105" t="s">
        <v>652</v>
      </c>
    </row>
    <row r="11" spans="1:16" x14ac:dyDescent="0.25">
      <c r="A11" s="165"/>
      <c r="B11" s="115" t="s">
        <v>662</v>
      </c>
      <c r="C11" s="114">
        <v>0.13500000000000001</v>
      </c>
      <c r="L11" s="105">
        <v>2.39</v>
      </c>
      <c r="M11" s="105">
        <v>2.97</v>
      </c>
      <c r="N11" s="105">
        <v>3.13</v>
      </c>
      <c r="O11" s="105">
        <v>3.2</v>
      </c>
      <c r="P11" s="105" t="s">
        <v>652</v>
      </c>
    </row>
    <row r="12" spans="1:16" x14ac:dyDescent="0.25">
      <c r="A12" s="165"/>
      <c r="B12" s="115" t="s">
        <v>663</v>
      </c>
      <c r="C12" s="114">
        <v>0.14899999999999999</v>
      </c>
      <c r="L12" s="105">
        <v>2.12</v>
      </c>
      <c r="M12" s="105">
        <v>2.78</v>
      </c>
      <c r="N12" s="105">
        <v>3.13</v>
      </c>
      <c r="O12" s="105">
        <v>3.31</v>
      </c>
      <c r="P12" s="105" t="s">
        <v>652</v>
      </c>
    </row>
    <row r="13" spans="1:16" x14ac:dyDescent="0.25">
      <c r="A13" s="165"/>
      <c r="B13" s="115" t="s">
        <v>664</v>
      </c>
      <c r="C13" s="114">
        <v>-7.9000000000000008E-3</v>
      </c>
      <c r="L13" s="105">
        <v>2.2799999999999998</v>
      </c>
      <c r="M13" s="105">
        <v>2.59</v>
      </c>
      <c r="N13" s="105">
        <v>3.13</v>
      </c>
      <c r="O13" s="105">
        <v>3.2</v>
      </c>
      <c r="P13" s="105" t="s">
        <v>652</v>
      </c>
    </row>
    <row r="14" spans="1:16" ht="18.600000000000001" customHeight="1" x14ac:dyDescent="0.25">
      <c r="A14" s="166" t="s">
        <v>665</v>
      </c>
      <c r="B14" s="116" t="s">
        <v>666</v>
      </c>
      <c r="C14" s="117">
        <f>C5*C4+C6+C7-C8-(C9*SQRT((C10*C4^2)+C11+C12+(2*C4*C13)))</f>
        <v>-2.0693343103297015</v>
      </c>
      <c r="L14" s="105">
        <v>2.11</v>
      </c>
      <c r="M14" s="105">
        <v>2.65</v>
      </c>
      <c r="N14" s="105">
        <v>3.21</v>
      </c>
      <c r="O14" s="105">
        <v>3.15</v>
      </c>
      <c r="P14" s="105" t="s">
        <v>667</v>
      </c>
    </row>
    <row r="15" spans="1:16" x14ac:dyDescent="0.25">
      <c r="A15" s="167"/>
      <c r="B15" s="116" t="s">
        <v>668</v>
      </c>
      <c r="C15" s="117">
        <f>10^C14</f>
        <v>8.5244366902457978E-3</v>
      </c>
      <c r="H15" s="112"/>
      <c r="L15" s="105">
        <v>2.4300000000000002</v>
      </c>
      <c r="M15" s="105">
        <v>2.62</v>
      </c>
      <c r="N15" s="105">
        <v>3.15</v>
      </c>
      <c r="O15" s="105">
        <v>3.2</v>
      </c>
      <c r="P15" s="105" t="s">
        <v>667</v>
      </c>
    </row>
    <row r="16" spans="1:16" x14ac:dyDescent="0.25">
      <c r="A16" s="167"/>
      <c r="B16" s="116" t="s">
        <v>669</v>
      </c>
      <c r="C16" s="117">
        <f>C15*C3*1000</f>
        <v>665.84374987509932</v>
      </c>
      <c r="L16" s="105">
        <v>2.16</v>
      </c>
      <c r="M16" s="105">
        <v>2.65</v>
      </c>
      <c r="N16" s="105">
        <v>3.15</v>
      </c>
      <c r="O16" s="105">
        <v>3.1</v>
      </c>
      <c r="P16" s="105" t="s">
        <v>667</v>
      </c>
    </row>
    <row r="17" spans="1:16" x14ac:dyDescent="0.25">
      <c r="A17" s="167"/>
      <c r="B17" s="116" t="s">
        <v>670</v>
      </c>
      <c r="C17" s="127">
        <f>C16/1000</f>
        <v>0.66584374987509931</v>
      </c>
      <c r="L17" s="105">
        <v>2.13</v>
      </c>
      <c r="M17" s="105">
        <v>2.74</v>
      </c>
      <c r="N17" s="105">
        <v>3.32</v>
      </c>
      <c r="O17" s="105">
        <v>3.28</v>
      </c>
      <c r="P17" s="105" t="s">
        <v>667</v>
      </c>
    </row>
    <row r="18" spans="1:16" ht="16.5" customHeight="1" x14ac:dyDescent="0.25">
      <c r="A18" s="168" t="s">
        <v>671</v>
      </c>
      <c r="B18" s="118" t="s">
        <v>666</v>
      </c>
      <c r="C18" s="120">
        <f>C5*C4+C6+C7-(C9*SQRT((C10*C4^2)+C11+(2*C4*C13)))</f>
        <v>-0.91726181071038526</v>
      </c>
      <c r="L18" s="105">
        <v>2.2000000000000002</v>
      </c>
      <c r="M18" s="105">
        <v>2.65</v>
      </c>
      <c r="N18" s="105">
        <v>3.32</v>
      </c>
      <c r="O18" s="105">
        <v>3.18</v>
      </c>
      <c r="P18" s="105" t="s">
        <v>667</v>
      </c>
    </row>
    <row r="19" spans="1:16" ht="14.45" customHeight="1" x14ac:dyDescent="0.25">
      <c r="A19" s="168"/>
      <c r="B19" s="118" t="s">
        <v>668</v>
      </c>
      <c r="C19" s="120">
        <f>10^C18</f>
        <v>0.12098685547619582</v>
      </c>
      <c r="L19" s="105">
        <v>2.1800000000000002</v>
      </c>
      <c r="M19" s="105">
        <v>2.88</v>
      </c>
      <c r="N19" s="105">
        <v>3.53</v>
      </c>
      <c r="O19" s="105">
        <v>3.29</v>
      </c>
      <c r="P19" s="105" t="s">
        <v>667</v>
      </c>
    </row>
    <row r="20" spans="1:16" ht="15.6" customHeight="1" x14ac:dyDescent="0.25">
      <c r="A20" s="168"/>
      <c r="B20" s="118" t="s">
        <v>669</v>
      </c>
      <c r="C20" s="120">
        <f>C19*C3*1000</f>
        <v>9450.2832812456545</v>
      </c>
      <c r="L20" s="105">
        <v>2.02</v>
      </c>
      <c r="M20" s="105">
        <v>2.1</v>
      </c>
      <c r="N20" s="105">
        <v>3.51</v>
      </c>
      <c r="O20" s="105">
        <v>3.18</v>
      </c>
      <c r="P20" s="105" t="s">
        <v>667</v>
      </c>
    </row>
    <row r="21" spans="1:16" ht="15.6" customHeight="1" thickBot="1" x14ac:dyDescent="0.3">
      <c r="A21" s="169"/>
      <c r="B21" s="119" t="s">
        <v>670</v>
      </c>
      <c r="C21" s="128">
        <f>C20/1000</f>
        <v>9.450283281245655</v>
      </c>
      <c r="L21" s="105">
        <v>2.38</v>
      </c>
      <c r="M21" s="105">
        <v>2.72</v>
      </c>
      <c r="N21" s="105">
        <v>3.05</v>
      </c>
      <c r="O21" s="105">
        <v>3.29</v>
      </c>
      <c r="P21" s="105" t="s">
        <v>667</v>
      </c>
    </row>
    <row r="22" spans="1:16" ht="15.75" thickTop="1" x14ac:dyDescent="0.25">
      <c r="L22" s="105">
        <v>2.1</v>
      </c>
      <c r="M22" s="105">
        <v>2.89</v>
      </c>
      <c r="N22" s="112">
        <v>3.03</v>
      </c>
      <c r="O22" s="105">
        <v>3.36</v>
      </c>
      <c r="P22" s="105" t="s">
        <v>667</v>
      </c>
    </row>
    <row r="23" spans="1:16" x14ac:dyDescent="0.25">
      <c r="L23" s="105">
        <v>2.48</v>
      </c>
      <c r="M23" s="105">
        <v>2.78</v>
      </c>
      <c r="O23" s="105">
        <v>3.48</v>
      </c>
      <c r="P23" s="105" t="s">
        <v>667</v>
      </c>
    </row>
    <row r="24" spans="1:16" x14ac:dyDescent="0.25">
      <c r="L24" s="105">
        <v>2.1</v>
      </c>
      <c r="M24" s="105">
        <v>3</v>
      </c>
      <c r="O24" s="105">
        <v>3.15</v>
      </c>
      <c r="P24" s="105" t="s">
        <v>667</v>
      </c>
    </row>
    <row r="25" spans="1:16" x14ac:dyDescent="0.25">
      <c r="L25" s="105">
        <v>2.04</v>
      </c>
      <c r="M25" s="105">
        <v>2.65</v>
      </c>
      <c r="O25" s="105">
        <v>3.35</v>
      </c>
      <c r="P25" s="105" t="s">
        <v>667</v>
      </c>
    </row>
    <row r="26" spans="1:16" x14ac:dyDescent="0.25">
      <c r="L26" s="105">
        <v>2.25</v>
      </c>
      <c r="M26" s="105">
        <v>2.62</v>
      </c>
      <c r="O26" s="105">
        <v>3.15</v>
      </c>
      <c r="P26" s="105" t="s">
        <v>667</v>
      </c>
    </row>
    <row r="27" spans="1:16" x14ac:dyDescent="0.25">
      <c r="L27" s="105">
        <v>2.13</v>
      </c>
      <c r="M27" s="105">
        <v>2.73</v>
      </c>
      <c r="O27">
        <v>3.15</v>
      </c>
      <c r="P27" s="105" t="s">
        <v>672</v>
      </c>
    </row>
    <row r="28" spans="1:16" x14ac:dyDescent="0.25">
      <c r="L28" s="105">
        <v>2.2599999999999998</v>
      </c>
      <c r="M28" s="105">
        <v>2.66</v>
      </c>
      <c r="O28">
        <v>2.73</v>
      </c>
      <c r="P28" s="105" t="s">
        <v>672</v>
      </c>
    </row>
    <row r="29" spans="1:16" x14ac:dyDescent="0.25">
      <c r="L29" s="105">
        <v>2.0099999999999998</v>
      </c>
      <c r="M29" s="105">
        <v>2.69</v>
      </c>
      <c r="O29">
        <v>3.19</v>
      </c>
      <c r="P29" s="105" t="s">
        <v>672</v>
      </c>
    </row>
    <row r="30" spans="1:16" x14ac:dyDescent="0.25">
      <c r="L30" s="105">
        <v>2.16</v>
      </c>
      <c r="M30" s="105">
        <v>2.786</v>
      </c>
      <c r="O30">
        <v>3.13</v>
      </c>
      <c r="P30" s="105" t="s">
        <v>672</v>
      </c>
    </row>
    <row r="31" spans="1:16" x14ac:dyDescent="0.25">
      <c r="L31" s="105">
        <v>1.91</v>
      </c>
      <c r="M31" s="105">
        <v>2.63</v>
      </c>
      <c r="O31">
        <v>3.13</v>
      </c>
      <c r="P31" s="105" t="s">
        <v>672</v>
      </c>
    </row>
    <row r="32" spans="1:16" x14ac:dyDescent="0.25">
      <c r="L32" s="105">
        <v>2.13</v>
      </c>
      <c r="M32" s="105">
        <v>2.76</v>
      </c>
      <c r="O32">
        <v>3.13</v>
      </c>
      <c r="P32" s="105" t="s">
        <v>672</v>
      </c>
    </row>
    <row r="33" spans="10:17" x14ac:dyDescent="0.25">
      <c r="L33" s="105">
        <v>2.1859999999999999</v>
      </c>
      <c r="M33" s="105">
        <v>2.73</v>
      </c>
      <c r="O33">
        <v>3.14</v>
      </c>
      <c r="P33" s="105" t="s">
        <v>672</v>
      </c>
    </row>
    <row r="34" spans="10:17" x14ac:dyDescent="0.25">
      <c r="L34" s="105">
        <v>2.21</v>
      </c>
      <c r="M34" s="105">
        <v>2.77</v>
      </c>
      <c r="O34">
        <v>3.14</v>
      </c>
      <c r="P34" s="105" t="s">
        <v>672</v>
      </c>
    </row>
    <row r="35" spans="10:17" x14ac:dyDescent="0.25">
      <c r="L35" s="105">
        <v>2.13</v>
      </c>
      <c r="M35" s="105">
        <v>2.3199999999999998</v>
      </c>
      <c r="O35">
        <v>3.06</v>
      </c>
      <c r="P35" s="105" t="s">
        <v>672</v>
      </c>
    </row>
    <row r="36" spans="10:17" x14ac:dyDescent="0.25">
      <c r="L36" s="105">
        <v>1.97</v>
      </c>
      <c r="M36" s="112">
        <f>2.54</f>
        <v>2.54</v>
      </c>
      <c r="O36">
        <v>3.16</v>
      </c>
      <c r="P36" s="105" t="s">
        <v>672</v>
      </c>
    </row>
    <row r="37" spans="10:17" x14ac:dyDescent="0.25">
      <c r="L37" s="112">
        <v>1.99</v>
      </c>
      <c r="O37">
        <v>3.42</v>
      </c>
      <c r="P37" s="105" t="s">
        <v>672</v>
      </c>
    </row>
    <row r="38" spans="10:17" x14ac:dyDescent="0.25">
      <c r="O38">
        <v>3.25</v>
      </c>
      <c r="P38" s="105" t="s">
        <v>672</v>
      </c>
    </row>
    <row r="39" spans="10:17" x14ac:dyDescent="0.25">
      <c r="O39">
        <v>3.35</v>
      </c>
      <c r="P39" s="105" t="s">
        <v>672</v>
      </c>
    </row>
    <row r="40" spans="10:17" x14ac:dyDescent="0.25">
      <c r="O40">
        <v>3.12</v>
      </c>
      <c r="P40" s="105" t="s">
        <v>672</v>
      </c>
    </row>
    <row r="41" spans="10:17" x14ac:dyDescent="0.25">
      <c r="O41">
        <v>3.18</v>
      </c>
      <c r="P41" s="105" t="s">
        <v>672</v>
      </c>
    </row>
    <row r="42" spans="10:17" x14ac:dyDescent="0.25">
      <c r="O42">
        <v>3.12</v>
      </c>
      <c r="P42" s="105" t="s">
        <v>672</v>
      </c>
    </row>
    <row r="43" spans="10:17" x14ac:dyDescent="0.25">
      <c r="O43" s="122">
        <v>3.09</v>
      </c>
      <c r="Q43" s="154"/>
    </row>
    <row r="44" spans="10:17" ht="13.7" customHeight="1" x14ac:dyDescent="0.25"/>
    <row r="45" spans="10:17" s="155" customFormat="1" x14ac:dyDescent="0.25">
      <c r="J45" s="155" t="s">
        <v>673</v>
      </c>
      <c r="L45" s="156">
        <f>GEOMEAN(L2:L37)</f>
        <v>2.0963410678484569</v>
      </c>
      <c r="M45" s="156">
        <f>GEOMEAN(M2:M36)</f>
        <v>2.633472200110532</v>
      </c>
      <c r="N45" s="156">
        <f>GEOMEAN(N2:N36)</f>
        <v>3.1937531538646309</v>
      </c>
      <c r="O45" s="157">
        <f>GEOMEAN(O2:O42)</f>
        <v>3.2096462886249353</v>
      </c>
      <c r="Q45" s="156"/>
    </row>
    <row r="47" spans="10:17" x14ac:dyDescent="0.25">
      <c r="J47" s="158" t="s">
        <v>674</v>
      </c>
    </row>
    <row r="48" spans="10:17" x14ac:dyDescent="0.25">
      <c r="J48" s="105" t="s">
        <v>675</v>
      </c>
    </row>
  </sheetData>
  <mergeCells count="4">
    <mergeCell ref="A2:A4"/>
    <mergeCell ref="A5:A13"/>
    <mergeCell ref="A14:A17"/>
    <mergeCell ref="A18:A21"/>
  </mergeCell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Benzène</vt:lpstr>
      <vt:lpstr>Toluène</vt:lpstr>
      <vt:lpstr>Éthylbenzène</vt:lpstr>
      <vt:lpstr>Xylène</vt:lpstr>
      <vt:lpstr>Inacceptable</vt:lpstr>
      <vt:lpstr>Résumé de SSDtools</vt:lpstr>
      <vt:lpstr>Code R</vt:lpstr>
      <vt:lpstr>Calculs MLC</vt:lpstr>
    </vt:vector>
  </TitlesOfParts>
  <Company>Environment Climate Change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D'Aurora,Sophia (ECCC)</dc:creator>
  <cp:lastModifiedBy>Mongrain, Vildred (SPAC/PSPC) (il-lui / he-him)</cp:lastModifiedBy>
  <dcterms:created xsi:type="dcterms:W3CDTF">2020-11-25T15:19:33Z</dcterms:created>
  <dcterms:modified xsi:type="dcterms:W3CDTF">2024-07-09T19:48:00Z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4ed4f5-eae4-40c7-82be-b1cdf720a1b9_Enabled">
    <vt:lpwstr>true</vt:lpwstr>
  </property>
  <property fmtid="{D5CDD505-2E9C-101B-9397-08002B2CF9AE}" pid="3" name="MSIP_Label_834ed4f5-eae4-40c7-82be-b1cdf720a1b9_SetDate">
    <vt:lpwstr>2024-07-08T16:57:57Z</vt:lpwstr>
  </property>
  <property fmtid="{D5CDD505-2E9C-101B-9397-08002B2CF9AE}" pid="4" name="MSIP_Label_834ed4f5-eae4-40c7-82be-b1cdf720a1b9_Method">
    <vt:lpwstr>Standard</vt:lpwstr>
  </property>
  <property fmtid="{D5CDD505-2E9C-101B-9397-08002B2CF9AE}" pid="5" name="MSIP_Label_834ed4f5-eae4-40c7-82be-b1cdf720a1b9_Name">
    <vt:lpwstr>Unclassified - Non classifié</vt:lpwstr>
  </property>
  <property fmtid="{D5CDD505-2E9C-101B-9397-08002B2CF9AE}" pid="6" name="MSIP_Label_834ed4f5-eae4-40c7-82be-b1cdf720a1b9_SiteId">
    <vt:lpwstr>e0d54a3c-7bbe-4a64-9d46-f9f84a41c833</vt:lpwstr>
  </property>
  <property fmtid="{D5CDD505-2E9C-101B-9397-08002B2CF9AE}" pid="7" name="MSIP_Label_834ed4f5-eae4-40c7-82be-b1cdf720a1b9_ActionId">
    <vt:lpwstr>3687006a-ffa1-4f69-9314-481870a79662</vt:lpwstr>
  </property>
  <property fmtid="{D5CDD505-2E9C-101B-9397-08002B2CF9AE}" pid="8" name="MSIP_Label_834ed4f5-eae4-40c7-82be-b1cdf720a1b9_ContentBits">
    <vt:lpwstr>0</vt:lpwstr>
  </property>
</Properties>
</file>