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940" windowHeight="6030" tabRatio="704" activeTab="0"/>
  </bookViews>
  <sheets>
    <sheet name="Instructions" sheetId="1" r:id="rId1"/>
    <sheet name="Input Information" sheetId="2" r:id="rId2"/>
    <sheet name="Part 1 Releases" sheetId="3" r:id="rId3"/>
    <sheet name="Parts 2 and 3 Releases" sheetId="4" r:id="rId4"/>
    <sheet name="Part 4 Releases" sheetId="5" r:id="rId5"/>
    <sheet name="Part 5 Releases " sheetId="6" r:id="rId6"/>
  </sheets>
  <definedNames/>
  <calcPr fullCalcOnLoad="1"/>
</workbook>
</file>

<file path=xl/sharedStrings.xml><?xml version="1.0" encoding="utf-8"?>
<sst xmlns="http://schemas.openxmlformats.org/spreadsheetml/2006/main" count="196" uniqueCount="123">
  <si>
    <t>Input Data</t>
  </si>
  <si>
    <t>tonnes per year</t>
  </si>
  <si>
    <t>Substance Name</t>
  </si>
  <si>
    <t>CAS Number</t>
  </si>
  <si>
    <t>Emission Factor</t>
  </si>
  <si>
    <t>Activity Rate from input tab</t>
  </si>
  <si>
    <t xml:space="preserve">Total Release </t>
  </si>
  <si>
    <t>Total Release to 3 decimals</t>
  </si>
  <si>
    <t>Units</t>
  </si>
  <si>
    <t>*</t>
  </si>
  <si>
    <t>118-74-1</t>
  </si>
  <si>
    <t xml:space="preserve">g </t>
  </si>
  <si>
    <t>kg</t>
  </si>
  <si>
    <t>Carbon Monoxide (CO)</t>
  </si>
  <si>
    <t>630-08-0</t>
  </si>
  <si>
    <t>tonnes</t>
  </si>
  <si>
    <t>11104-93-1</t>
  </si>
  <si>
    <t>Volatile Organic Compounds (VOCs)</t>
  </si>
  <si>
    <t>Total Particulate Matter (TPM)</t>
  </si>
  <si>
    <t>Part 1 Substance Releases</t>
  </si>
  <si>
    <t>Part 2 - 3 Substance Releases</t>
  </si>
  <si>
    <t>* no single CAS Number applies to this substance</t>
  </si>
  <si>
    <t>EF** Units</t>
  </si>
  <si>
    <t>** EF = Emission Factor</t>
  </si>
  <si>
    <t>g/tonne</t>
  </si>
  <si>
    <t>kg/tonne</t>
  </si>
  <si>
    <t>Part 4 Criteria Air Contaminants (CAC) Releases</t>
  </si>
  <si>
    <t>tonnes/tonnes</t>
  </si>
  <si>
    <t>Part 5 Selected Volatile Organic Compounds Releases</t>
  </si>
  <si>
    <t>Purpose</t>
  </si>
  <si>
    <t>How to Use the Estimation Tool</t>
  </si>
  <si>
    <t>Level 1 - Waste Disposal</t>
  </si>
  <si>
    <t>Level 2 - Solid Waste Disposal - Industrial</t>
  </si>
  <si>
    <t>Level 3 - Incineration</t>
  </si>
  <si>
    <t>AP-42 Chapter 2.7 - Solid Waste Disposal: Conical Burners</t>
  </si>
  <si>
    <t>Sources of Information</t>
  </si>
  <si>
    <t>Additional Information</t>
  </si>
  <si>
    <t>Applicable Chapter in the US EPA's AP-42 Document</t>
  </si>
  <si>
    <t>Controlled Emissions = Uncontrolled emission x ((100 - control efficiency)/100))</t>
  </si>
  <si>
    <t>Mercury (and its compounds)</t>
  </si>
  <si>
    <t>Population Served</t>
  </si>
  <si>
    <r>
      <t xml:space="preserve">Quantity of Waste burned </t>
    </r>
    <r>
      <rPr>
        <sz val="10"/>
        <rFont val="Arial"/>
        <family val="2"/>
      </rPr>
      <t>(from Input sheet)</t>
    </r>
  </si>
  <si>
    <r>
      <t xml:space="preserve">Total Release    </t>
    </r>
    <r>
      <rPr>
        <sz val="10"/>
        <rFont val="Arial"/>
        <family val="2"/>
      </rPr>
      <t>(to 3 decimals)</t>
    </r>
  </si>
  <si>
    <r>
      <t xml:space="preserve">Quantity of waste burned </t>
    </r>
    <r>
      <rPr>
        <sz val="10"/>
        <rFont val="Arial"/>
        <family val="2"/>
      </rPr>
      <t>(from Input sheet)</t>
    </r>
  </si>
  <si>
    <t>Quantity of waste incinerated</t>
  </si>
  <si>
    <t>SCC Code - 50300104</t>
  </si>
  <si>
    <t>Level 4 - Conical Design Municipal Refuse</t>
  </si>
  <si>
    <t>Evaluation of emissions from the open burning of household waste in barrels.</t>
  </si>
  <si>
    <t>7446-09-5</t>
  </si>
  <si>
    <t>EF Quality</t>
  </si>
  <si>
    <t>B</t>
  </si>
  <si>
    <t>Since the NPRI reporting thresholds are for the facility as a whole, the releases calculated in this spreadsheet must be added to the NPRI releases from other sources and activities at the facility.</t>
  </si>
  <si>
    <t>Before using the number calculated with this spreadsheet ensure that only the processes used at your facility are represented in the respective tab. If you notice that a process has been included in the release calculation that is not present at your facility, replace the emission factor for that process with the number 0. This will remove the releases due to that process from your release calculation.</t>
  </si>
  <si>
    <t xml:space="preserve">Applicable Source Classification Code used for Emission Factor determination in the US EPA's WebFIRE database </t>
  </si>
  <si>
    <t>Part 1 substance emission factors are derived from data in the US EPA report EPA-452/R-97-004 - USEPA. 1997.</t>
  </si>
  <si>
    <t>The spreadsheet has been populated with default emission factors, however, if you have a site specific emission factor you would prefer to use you may enter it in the emission factor column. If you choose to insert your own emission factor ensure that the units have been converted accordingly.</t>
  </si>
  <si>
    <t>The emission factors used in this spreadsheet are based on uncontrolled emissions. If you are using an emission control device you will have to adjust the emissions calculated by this spreadsheet according to the following formula:</t>
  </si>
  <si>
    <t>Estimated Waste Quantity</t>
  </si>
  <si>
    <t>Part 4 (CAC) emission factors are from AP-42 Ch.2.7 and the US EPA's WebFIRE (version December 2005) Database</t>
  </si>
  <si>
    <t>Emission factors are not available for Part 2 substances (PAHs)</t>
  </si>
  <si>
    <t>Emission factors are not available for Part 5 Substances</t>
  </si>
  <si>
    <t>Total Release (to 3 decimals)</t>
  </si>
  <si>
    <t>To maintain consistency with the NPRI reporting software, this workbook generates values to three decimal places, except for D-F releases which are extended to six decimal places.</t>
  </si>
  <si>
    <t>Washington, D.C. EPA-600/R-97-134b.</t>
  </si>
  <si>
    <t xml:space="preserve">Industry Survey: Business and Government Sectors.  For Newfoundland and Labrador, the average per capita waste </t>
  </si>
  <si>
    <t>disposed is 0.811 tonnes.</t>
  </si>
  <si>
    <t>Incinerator</t>
  </si>
  <si>
    <t>Number of Days of Operation During the Year</t>
  </si>
  <si>
    <t>Percentage of Operation Period for the Incinerator</t>
  </si>
  <si>
    <t xml:space="preserve">Name of the incinerator </t>
  </si>
  <si>
    <t>1,2,3,4,6,7,8-Heptachlorodibenzo-p-dioxin (1,2,3,4,6,7,8-HpCDD)</t>
  </si>
  <si>
    <t>35822-46-9</t>
  </si>
  <si>
    <t>1,2,3,4,6,7,8-Heptachlorodibenzofuran (1,2,3,4,6,7,8-HpCDF)</t>
  </si>
  <si>
    <t>67562-39-4</t>
  </si>
  <si>
    <t>1,2,3,4,7,8,9-Heptachlorodibenzofuran (1,2,3,4,7,8,9-HpCDF)</t>
  </si>
  <si>
    <t>55673-89-7</t>
  </si>
  <si>
    <t>1,2,3,4,7,8-Hexachlorodibenzo-p-dioxin (1,2,3,4,7,8-HxCDD)</t>
  </si>
  <si>
    <t>39227-28-6</t>
  </si>
  <si>
    <t>1,2,3,6,7,8-Hexachlorodibenzo-p-dioxin (1,2,3,6,7,8-HxCDD)</t>
  </si>
  <si>
    <t>57653-85-7</t>
  </si>
  <si>
    <t>1,2,3,7,8,9-Hexachlorodibenzo-p-dioxin (1,2,3,7,8,9-HxCDD)</t>
  </si>
  <si>
    <t>19408-74-3</t>
  </si>
  <si>
    <t>1,2,3,4,7,8-Hexachlorodibenzofuran (1,2,3,4,7,8-HxCDF)</t>
  </si>
  <si>
    <t>70648-26-9</t>
  </si>
  <si>
    <t>1,2,3,6,7,8-Hexachlorodibenzofuran (1,2,3,6,7,8-HxCDF)</t>
  </si>
  <si>
    <t>57117-44-9</t>
  </si>
  <si>
    <t>1,2,3,7,8,9-Hexachlorodibenzofuran (1,2,3,7,8,9-HxCDF)</t>
  </si>
  <si>
    <t>72918-21-9</t>
  </si>
  <si>
    <t>2,3,4,6,7,8-Hexachlorodibenzofuran (2,3,4,6,7,8-HxCDF)</t>
  </si>
  <si>
    <t>60851-34-5</t>
  </si>
  <si>
    <t>Octachlorodibenzo-p-dioxin (OCDD)</t>
  </si>
  <si>
    <t>3268-87-9</t>
  </si>
  <si>
    <t>Octachlorodibenzofuran (OCDF)</t>
  </si>
  <si>
    <t>39001-02-0</t>
  </si>
  <si>
    <t>1,2,3,7,8-Pentachlorodibenzo-p-dioxin (1,2,3,7,8-PeCDD)</t>
  </si>
  <si>
    <t>40321-76-4</t>
  </si>
  <si>
    <t>1,2,3,7,8-Pentachlorodibenzofuran (1,2,3,7,8-PeCDF)</t>
  </si>
  <si>
    <t>57117-41-6</t>
  </si>
  <si>
    <t>2,3,4,7,8-Pentachlorodibenzofuran (2,3,4,7,8-PeCDF)</t>
  </si>
  <si>
    <t>57117-31-4</t>
  </si>
  <si>
    <t>2,3,7,8-Tetrachlorodibenzo-p-dioxin (2,3,7,8-TCDD)</t>
  </si>
  <si>
    <t>1746-01-6</t>
  </si>
  <si>
    <t>2,3,7,8-Tetrachlorodibenzofuran (2,3,7,8-TCDF)</t>
  </si>
  <si>
    <t>51207-31-9</t>
  </si>
  <si>
    <t>Hexachlorobenzene (HCB)</t>
  </si>
  <si>
    <t>U.S. Environmental Protection Agency, Washington, D.C. EPA-600/R-97-134b.</t>
  </si>
  <si>
    <t xml:space="preserve">Lemieux, P.M. (1997b). Evaluation of Emissions from the Open Burning of Household Waste in Barrels, Volume 2. Appendices A-G.                                                              </t>
  </si>
  <si>
    <t>Municipal Solid Waste Incineration in Newfoundland and Labrador – Conical Burners</t>
  </si>
  <si>
    <r>
      <t xml:space="preserve">This worksheet is intended to assist with estimating the releases of NPRI substances from the operation of conical burners that incinerate </t>
    </r>
    <r>
      <rPr>
        <u val="single"/>
        <sz val="10"/>
        <rFont val="Arial"/>
        <family val="2"/>
      </rPr>
      <t>municipal solid waste</t>
    </r>
    <r>
      <rPr>
        <sz val="10"/>
        <rFont val="Arial"/>
        <family val="2"/>
      </rPr>
      <t xml:space="preserve">. This waste disposal practice is believed to still exist in Newfoundland and Labrador. Please note that another worksheet has been prepared for conical burners that incinerate </t>
    </r>
    <r>
      <rPr>
        <u val="single"/>
        <sz val="10"/>
        <rFont val="Arial"/>
        <family val="2"/>
      </rPr>
      <t>wood waste</t>
    </r>
    <r>
      <rPr>
        <sz val="10"/>
        <rFont val="Arial"/>
        <family val="2"/>
      </rPr>
      <t>. The substances of concern in this activity are mercury and its compounds (Part 1 substance), hexachlorobenzene and dioxins/furans (Part 3 substances), and Criteria Air Contaminants (Part 4 Substances).</t>
    </r>
  </si>
  <si>
    <r>
      <t xml:space="preserve">By selecting the "Input Information" tab in this workbook you may enter all of the relevant data required to perform the release estimates calculated in the following four tabs. Cells highlighted in yellow are required values. Once you have entered all the required values you can view the generated release estimates, which will appear in red bold font, by selecting one of the following four tabs: "Part 1 Releases", "Part 2 and 3 Releases", "Part 4 Releases", and "Part 5 Releases". Part 1 releases include the core NPRI substances with a 10-tonne manufacture, process or otherwise use threshold, along with other selected metal compounds with </t>
    </r>
    <r>
      <rPr>
        <sz val="10"/>
        <rFont val="Calibri"/>
        <family val="2"/>
      </rPr>
      <t>5 kg, 50 kg, and 100 kg</t>
    </r>
    <r>
      <rPr>
        <sz val="10"/>
        <rFont val="Arial"/>
        <family val="2"/>
      </rPr>
      <t xml:space="preserve"> thresholds. Part 2 and 3 releases include PAHs and dioxins and furans, respectively. The Part 2 substances have an incidentally manufactured reporting threshold and Part 3 substances have an activity based reporting threshold. Part 4 releases include the seven Criteria Air Contaminants which have release-based thresholds.  Part 5 releases include the 75 selected VOCs with additional reporting requirements, also referred to as "speciated VOCs".</t>
    </r>
  </si>
  <si>
    <t>Mercury study report to Congress. Volume II: An inventory of anthropogenic mercury emissions in the United States -</t>
  </si>
  <si>
    <r>
      <rPr>
        <sz val="10"/>
        <rFont val="Arial"/>
        <family val="2"/>
      </rPr>
      <t>Part 3 D-F emission factors are based on the study report by Lemieux, P.M. (1997b):</t>
    </r>
    <r>
      <rPr>
        <u val="single"/>
        <sz val="10"/>
        <rFont val="Arial"/>
        <family val="2"/>
      </rPr>
      <t xml:space="preserve"> Evaluation of Emissions from the  </t>
    </r>
  </si>
  <si>
    <r>
      <t xml:space="preserve">Open Burning of Household Waste in Barrels, Volume 2. Appendices A-G. </t>
    </r>
    <r>
      <rPr>
        <sz val="10"/>
        <rFont val="Arial"/>
        <family val="2"/>
      </rPr>
      <t>U.S. Environmental Protection Agency,</t>
    </r>
    <r>
      <rPr>
        <u val="single"/>
        <sz val="10"/>
        <rFont val="Arial"/>
        <family val="2"/>
      </rPr>
      <t xml:space="preserve"> </t>
    </r>
  </si>
  <si>
    <r>
      <t>Per capita waste disposal rates are from the 2010 Statistics Canada report 16F0023XIE - 2008 Waste Management</t>
    </r>
    <r>
      <rPr>
        <u val="single"/>
        <sz val="10"/>
        <rFont val="Arial"/>
        <family val="2"/>
      </rPr>
      <t xml:space="preserve"> </t>
    </r>
  </si>
  <si>
    <t>Emission factor ratings, whereas available, have been provided for each emission factor in the column following the emission factor units.  For more information on what these ratings mean, refer to the FAQs in the AP-42 document: http://www.epa.gov/ttn/chief/faq/ap42faq.html#ratings</t>
  </si>
  <si>
    <t>If you do not know the quantity of waste incinerated, enter the population served by your incinerator</t>
  </si>
  <si>
    <t>for the community areas in Newfounland and Labrador, and enter the resulting estimated waste quantity in cell B3</t>
  </si>
  <si>
    <r>
      <t>Particulate Matter less than or equal to 10 µm (PM</t>
    </r>
    <r>
      <rPr>
        <vertAlign val="subscript"/>
        <sz val="10"/>
        <rFont val="Arial"/>
        <family val="2"/>
      </rPr>
      <t>10</t>
    </r>
    <r>
      <rPr>
        <sz val="10"/>
        <rFont val="Arial"/>
        <family val="2"/>
      </rPr>
      <t>)</t>
    </r>
  </si>
  <si>
    <r>
      <t>Particulate Matter less than or equal to 2.5 µm (PM</t>
    </r>
    <r>
      <rPr>
        <vertAlign val="subscript"/>
        <sz val="10"/>
        <rFont val="Arial"/>
        <family val="2"/>
      </rPr>
      <t>2.5</t>
    </r>
    <r>
      <rPr>
        <sz val="10"/>
        <rFont val="Arial"/>
        <family val="2"/>
      </rPr>
      <t>)</t>
    </r>
  </si>
  <si>
    <r>
      <t>Nitrogen oxides, expressed as NO</t>
    </r>
    <r>
      <rPr>
        <vertAlign val="subscript"/>
        <sz val="10"/>
        <rFont val="Arial"/>
        <family val="2"/>
      </rPr>
      <t>2</t>
    </r>
    <r>
      <rPr>
        <sz val="10"/>
        <rFont val="Arial"/>
        <family val="2"/>
      </rPr>
      <t xml:space="preserve"> (NOx)</t>
    </r>
  </si>
  <si>
    <r>
      <t>Sulphur Dioxide (SO</t>
    </r>
    <r>
      <rPr>
        <vertAlign val="subscript"/>
        <sz val="10"/>
        <rFont val="Arial"/>
        <family val="2"/>
      </rPr>
      <t>2</t>
    </r>
    <r>
      <rPr>
        <sz val="10"/>
        <rFont val="Arial"/>
        <family val="2"/>
      </rPr>
      <t>)</t>
    </r>
  </si>
  <si>
    <r>
      <t>Emission factors for CO, VOCs, NOx and SO</t>
    </r>
    <r>
      <rPr>
        <vertAlign val="subscript"/>
        <sz val="10"/>
        <rFont val="Arial"/>
        <family val="2"/>
      </rPr>
      <t>2</t>
    </r>
    <r>
      <rPr>
        <sz val="10"/>
        <rFont val="Arial"/>
        <family val="2"/>
      </rPr>
      <t xml:space="preserve"> are taken from AP-42, s.2.7 - Conical Burners; emission factors for  TPM, PM</t>
    </r>
    <r>
      <rPr>
        <vertAlign val="subscript"/>
        <sz val="10"/>
        <rFont val="Arial"/>
        <family val="2"/>
      </rPr>
      <t>10</t>
    </r>
    <r>
      <rPr>
        <sz val="10"/>
        <rFont val="Arial"/>
        <family val="2"/>
      </rPr>
      <t xml:space="preserve"> and PM</t>
    </r>
    <r>
      <rPr>
        <vertAlign val="subscript"/>
        <sz val="10"/>
        <rFont val="Arial"/>
        <family val="2"/>
      </rPr>
      <t>2.5</t>
    </r>
    <r>
      <rPr>
        <sz val="10"/>
        <rFont val="Arial"/>
        <family val="2"/>
      </rPr>
      <t xml:space="preserve"> are from the report Lemieux, P.M.   </t>
    </r>
  </si>
  <si>
    <t>Total Releases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</si>
</sst>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00"/>
    <numFmt numFmtId="166" formatCode="0.000000"/>
  </numFmts>
  <fonts count="50">
    <font>
      <sz val="10"/>
      <name val="Arial"/>
      <family val="0"/>
    </font>
    <font>
      <sz val="11"/>
      <color indexed="8"/>
      <name val="Calibri"/>
      <family val="2"/>
    </font>
    <font>
      <b/>
      <sz val="10"/>
      <name val="Arial"/>
      <family val="2"/>
    </font>
    <font>
      <b/>
      <u val="single"/>
      <sz val="10"/>
      <name val="Arial"/>
      <family val="2"/>
    </font>
    <font>
      <b/>
      <sz val="14"/>
      <name val="Arial"/>
      <family val="2"/>
    </font>
    <font>
      <b/>
      <sz val="10"/>
      <color indexed="10"/>
      <name val="Arial"/>
      <family val="2"/>
    </font>
    <font>
      <sz val="10"/>
      <color indexed="17"/>
      <name val="Arial"/>
      <family val="2"/>
    </font>
    <font>
      <sz val="8"/>
      <name val="Arial"/>
      <family val="2"/>
    </font>
    <font>
      <b/>
      <i/>
      <sz val="10"/>
      <name val="Arial"/>
      <family val="2"/>
    </font>
    <font>
      <u val="single"/>
      <sz val="10"/>
      <name val="Arial"/>
      <family val="2"/>
    </font>
    <font>
      <sz val="9"/>
      <name val="Arial"/>
      <family val="2"/>
    </font>
    <font>
      <sz val="9"/>
      <color indexed="17"/>
      <name val="Arial"/>
      <family val="2"/>
    </font>
    <font>
      <b/>
      <u val="single"/>
      <sz val="14"/>
      <name val="Arial"/>
      <family val="2"/>
    </font>
    <font>
      <sz val="10"/>
      <name val="Calibri"/>
      <family val="2"/>
    </font>
    <font>
      <vertAlign val="subscript"/>
      <sz val="10"/>
      <name val="Arial"/>
      <family val="2"/>
    </font>
    <font>
      <i/>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0">
    <xf numFmtId="0" fontId="0" fillId="0" borderId="0" xfId="0" applyAlignment="1">
      <alignment/>
    </xf>
    <xf numFmtId="49" fontId="0" fillId="0" borderId="0" xfId="0" applyNumberFormat="1" applyAlignment="1">
      <alignment horizontal="left" wrapText="1"/>
    </xf>
    <xf numFmtId="0" fontId="2" fillId="0" borderId="0" xfId="0" applyFont="1" applyAlignment="1">
      <alignment/>
    </xf>
    <xf numFmtId="0" fontId="0" fillId="0" borderId="10" xfId="0" applyBorder="1" applyAlignment="1">
      <alignment/>
    </xf>
    <xf numFmtId="0" fontId="2" fillId="0" borderId="11" xfId="0" applyFont="1" applyBorder="1" applyAlignment="1">
      <alignment/>
    </xf>
    <xf numFmtId="0" fontId="2" fillId="0" borderId="12" xfId="0" applyFont="1" applyBorder="1" applyAlignment="1">
      <alignment/>
    </xf>
    <xf numFmtId="164" fontId="0" fillId="0" borderId="0" xfId="0" applyNumberFormat="1" applyAlignment="1">
      <alignment/>
    </xf>
    <xf numFmtId="0" fontId="2" fillId="0" borderId="13" xfId="0" applyFont="1" applyBorder="1" applyAlignment="1">
      <alignment/>
    </xf>
    <xf numFmtId="164" fontId="2" fillId="0" borderId="12" xfId="0" applyNumberFormat="1" applyFont="1" applyBorder="1" applyAlignment="1">
      <alignment/>
    </xf>
    <xf numFmtId="0" fontId="2" fillId="0" borderId="14" xfId="0" applyFont="1" applyFill="1" applyBorder="1" applyAlignment="1">
      <alignment/>
    </xf>
    <xf numFmtId="0" fontId="0" fillId="0" borderId="0" xfId="0" applyAlignment="1">
      <alignment horizontal="left"/>
    </xf>
    <xf numFmtId="0" fontId="4" fillId="0" borderId="0" xfId="0" applyFont="1" applyAlignment="1">
      <alignment horizontal="left"/>
    </xf>
    <xf numFmtId="0" fontId="6" fillId="0" borderId="0" xfId="0" applyFont="1" applyAlignment="1">
      <alignment/>
    </xf>
    <xf numFmtId="0" fontId="3" fillId="0" borderId="0" xfId="0" applyFont="1" applyAlignment="1">
      <alignment wrapText="1"/>
    </xf>
    <xf numFmtId="0" fontId="3" fillId="0" borderId="0" xfId="0" applyFont="1" applyFill="1" applyAlignment="1">
      <alignment wrapText="1"/>
    </xf>
    <xf numFmtId="49" fontId="12" fillId="0" borderId="0" xfId="0" applyNumberFormat="1" applyFont="1" applyBorder="1" applyAlignment="1">
      <alignment horizontal="center" wrapText="1"/>
    </xf>
    <xf numFmtId="0" fontId="2" fillId="0" borderId="0" xfId="0" applyFont="1" applyAlignment="1">
      <alignment horizontal="left" indent="5"/>
    </xf>
    <xf numFmtId="0" fontId="0" fillId="0" borderId="15" xfId="0" applyFont="1" applyBorder="1" applyAlignment="1" applyProtection="1">
      <alignment horizontal="center"/>
      <protection locked="0"/>
    </xf>
    <xf numFmtId="0" fontId="3" fillId="0" borderId="0" xfId="0" applyFont="1" applyAlignment="1">
      <alignment horizontal="right"/>
    </xf>
    <xf numFmtId="0" fontId="0" fillId="0" borderId="0" xfId="0" applyAlignment="1" applyProtection="1">
      <alignment/>
      <protection/>
    </xf>
    <xf numFmtId="0" fontId="3" fillId="0" borderId="0" xfId="0" applyFont="1" applyAlignment="1" applyProtection="1">
      <alignment horizontal="center"/>
      <protection/>
    </xf>
    <xf numFmtId="164" fontId="0" fillId="0" borderId="0" xfId="0" applyNumberFormat="1" applyAlignment="1" applyProtection="1">
      <alignment/>
      <protection/>
    </xf>
    <xf numFmtId="0" fontId="2" fillId="33" borderId="15" xfId="0" applyFont="1" applyFill="1" applyBorder="1" applyAlignment="1" applyProtection="1">
      <alignment vertical="center" wrapText="1"/>
      <protection/>
    </xf>
    <xf numFmtId="0" fontId="2" fillId="33" borderId="15" xfId="0" applyFont="1" applyFill="1" applyBorder="1" applyAlignment="1" applyProtection="1">
      <alignment horizontal="center" vertical="center" wrapText="1"/>
      <protection/>
    </xf>
    <xf numFmtId="164" fontId="2" fillId="33" borderId="15" xfId="0" applyNumberFormat="1" applyFont="1" applyFill="1" applyBorder="1" applyAlignment="1" applyProtection="1">
      <alignment horizontal="center" vertical="center" wrapText="1"/>
      <protection/>
    </xf>
    <xf numFmtId="0" fontId="0" fillId="0" borderId="0" xfId="0" applyFont="1" applyBorder="1" applyAlignment="1" applyProtection="1">
      <alignment wrapText="1"/>
      <protection/>
    </xf>
    <xf numFmtId="0" fontId="0" fillId="0" borderId="0" xfId="0" applyAlignment="1" applyProtection="1">
      <alignment wrapText="1"/>
      <protection/>
    </xf>
    <xf numFmtId="164" fontId="5" fillId="0" borderId="15" xfId="0" applyNumberFormat="1" applyFont="1" applyBorder="1" applyAlignment="1" applyProtection="1">
      <alignment horizontal="center"/>
      <protection/>
    </xf>
    <xf numFmtId="0" fontId="0" fillId="0" borderId="0" xfId="0" applyFont="1" applyAlignment="1" applyProtection="1">
      <alignment/>
      <protection/>
    </xf>
    <xf numFmtId="0" fontId="6" fillId="0" borderId="0" xfId="0" applyFont="1" applyAlignment="1" applyProtection="1">
      <alignment/>
      <protection/>
    </xf>
    <xf numFmtId="0" fontId="0" fillId="0" borderId="0" xfId="0" applyAlignment="1" applyProtection="1">
      <alignment horizontal="right"/>
      <protection/>
    </xf>
    <xf numFmtId="0" fontId="6" fillId="0" borderId="0" xfId="0" applyFont="1" applyBorder="1" applyAlignment="1" applyProtection="1">
      <alignment horizontal="centerContinuous"/>
      <protection/>
    </xf>
    <xf numFmtId="0" fontId="0" fillId="0" borderId="0" xfId="0" applyBorder="1" applyAlignment="1" applyProtection="1">
      <alignment/>
      <protection/>
    </xf>
    <xf numFmtId="165" fontId="0" fillId="0" borderId="0" xfId="0" applyNumberFormat="1" applyAlignment="1" applyProtection="1">
      <alignment/>
      <protection/>
    </xf>
    <xf numFmtId="0" fontId="0" fillId="0" borderId="0" xfId="0" applyAlignment="1" applyProtection="1">
      <alignment horizontal="center"/>
      <protection/>
    </xf>
    <xf numFmtId="0" fontId="10" fillId="0" borderId="0" xfId="0" applyFont="1" applyBorder="1" applyAlignment="1" applyProtection="1">
      <alignment wrapText="1"/>
      <protection/>
    </xf>
    <xf numFmtId="0" fontId="10" fillId="0" borderId="0" xfId="0" applyFont="1" applyAlignment="1" applyProtection="1">
      <alignment wrapText="1"/>
      <protection/>
    </xf>
    <xf numFmtId="0" fontId="0" fillId="0" borderId="15" xfId="0" applyFont="1" applyBorder="1" applyAlignment="1" applyProtection="1">
      <alignment horizontal="center"/>
      <protection/>
    </xf>
    <xf numFmtId="0" fontId="10" fillId="0" borderId="0" xfId="0" applyFont="1" applyBorder="1" applyAlignment="1" applyProtection="1">
      <alignment/>
      <protection/>
    </xf>
    <xf numFmtId="0" fontId="10" fillId="0" borderId="0" xfId="0" applyFont="1" applyAlignment="1" applyProtection="1">
      <alignment/>
      <protection/>
    </xf>
    <xf numFmtId="0" fontId="10" fillId="0" borderId="0" xfId="0" applyFont="1" applyAlignment="1" applyProtection="1">
      <alignment horizontal="right"/>
      <protection/>
    </xf>
    <xf numFmtId="164" fontId="10" fillId="0" borderId="0" xfId="0" applyNumberFormat="1" applyFont="1" applyAlignment="1" applyProtection="1">
      <alignment/>
      <protection/>
    </xf>
    <xf numFmtId="0" fontId="11" fillId="0" borderId="0" xfId="0" applyFont="1" applyAlignment="1" applyProtection="1">
      <alignment/>
      <protection/>
    </xf>
    <xf numFmtId="0" fontId="2" fillId="0" borderId="15" xfId="0" applyFont="1" applyBorder="1" applyAlignment="1" applyProtection="1">
      <alignment horizontal="left"/>
      <protection/>
    </xf>
    <xf numFmtId="0" fontId="2" fillId="0" borderId="0" xfId="0" applyFont="1" applyAlignment="1" applyProtection="1">
      <alignment horizontal="left"/>
      <protection/>
    </xf>
    <xf numFmtId="0" fontId="2" fillId="0" borderId="0" xfId="0" applyFont="1" applyFill="1" applyAlignment="1" applyProtection="1">
      <alignment horizontal="right"/>
      <protection/>
    </xf>
    <xf numFmtId="0" fontId="0" fillId="0" borderId="0" xfId="0" applyFont="1" applyAlignment="1" applyProtection="1">
      <alignment horizontal="right"/>
      <protection/>
    </xf>
    <xf numFmtId="0" fontId="2" fillId="0" borderId="0" xfId="0" applyFont="1" applyAlignment="1" applyProtection="1">
      <alignment/>
      <protection/>
    </xf>
    <xf numFmtId="0" fontId="8" fillId="0" borderId="0" xfId="0" applyFont="1" applyAlignment="1" applyProtection="1">
      <alignment horizontal="center"/>
      <protection/>
    </xf>
    <xf numFmtId="0" fontId="0" fillId="0" borderId="0" xfId="0" applyNumberFormat="1" applyFont="1" applyAlignment="1">
      <alignment wrapText="1"/>
    </xf>
    <xf numFmtId="0" fontId="9" fillId="0" borderId="0" xfId="0" applyFont="1" applyFill="1" applyAlignment="1">
      <alignment wrapText="1"/>
    </xf>
    <xf numFmtId="0" fontId="0" fillId="0" borderId="0" xfId="0" applyFont="1" applyFill="1" applyAlignment="1">
      <alignment wrapText="1"/>
    </xf>
    <xf numFmtId="2" fontId="2" fillId="34" borderId="15" xfId="0" applyNumberFormat="1" applyFont="1" applyFill="1" applyBorder="1" applyAlignment="1" applyProtection="1">
      <alignment horizontal="right"/>
      <protection locked="0"/>
    </xf>
    <xf numFmtId="0" fontId="0" fillId="0" borderId="0" xfId="0" applyFont="1" applyAlignment="1">
      <alignment wrapText="1"/>
    </xf>
    <xf numFmtId="0" fontId="0" fillId="0" borderId="0" xfId="0" applyFont="1" applyFill="1" applyAlignment="1">
      <alignment/>
    </xf>
    <xf numFmtId="0" fontId="0" fillId="0" borderId="0" xfId="0" applyFont="1" applyAlignment="1">
      <alignment/>
    </xf>
    <xf numFmtId="0" fontId="2" fillId="33" borderId="15" xfId="0" applyFont="1" applyFill="1" applyBorder="1" applyAlignment="1" applyProtection="1">
      <alignment horizontal="center" vertical="center"/>
      <protection/>
    </xf>
    <xf numFmtId="0" fontId="0" fillId="0" borderId="15" xfId="0" applyFont="1" applyBorder="1" applyAlignment="1" applyProtection="1">
      <alignment/>
      <protection/>
    </xf>
    <xf numFmtId="0" fontId="2" fillId="34" borderId="15" xfId="0" applyFont="1" applyFill="1" applyBorder="1" applyAlignment="1" applyProtection="1">
      <alignment/>
      <protection locked="0"/>
    </xf>
    <xf numFmtId="2" fontId="2" fillId="0" borderId="15" xfId="0" applyNumberFormat="1" applyFont="1" applyBorder="1" applyAlignment="1" applyProtection="1">
      <alignment/>
      <protection/>
    </xf>
    <xf numFmtId="0" fontId="0" fillId="0" borderId="0" xfId="0" applyFont="1" applyBorder="1" applyAlignment="1" applyProtection="1">
      <alignment horizontal="centerContinuous"/>
      <protection/>
    </xf>
    <xf numFmtId="0" fontId="0" fillId="0" borderId="15" xfId="0" applyFont="1" applyBorder="1" applyAlignment="1">
      <alignment/>
    </xf>
    <xf numFmtId="0" fontId="0" fillId="0" borderId="15" xfId="0" applyFont="1" applyFill="1" applyBorder="1" applyAlignment="1" applyProtection="1">
      <alignment horizontal="center"/>
      <protection/>
    </xf>
    <xf numFmtId="166" fontId="49" fillId="0" borderId="15" xfId="0" applyNumberFormat="1" applyFont="1" applyFill="1" applyBorder="1" applyAlignment="1" applyProtection="1">
      <alignment horizontal="center"/>
      <protection/>
    </xf>
    <xf numFmtId="164" fontId="49" fillId="0" borderId="15" xfId="0" applyNumberFormat="1" applyFont="1" applyFill="1" applyBorder="1" applyAlignment="1" applyProtection="1">
      <alignment horizontal="center"/>
      <protection/>
    </xf>
    <xf numFmtId="0" fontId="0" fillId="0" borderId="15" xfId="0" applyFont="1" applyFill="1" applyBorder="1" applyAlignment="1" applyProtection="1">
      <alignment/>
      <protection/>
    </xf>
    <xf numFmtId="0" fontId="0" fillId="0" borderId="15" xfId="0" applyFont="1" applyFill="1" applyBorder="1" applyAlignment="1" applyProtection="1">
      <alignment horizontal="center"/>
      <protection locked="0"/>
    </xf>
    <xf numFmtId="49" fontId="0" fillId="0" borderId="15" xfId="0" applyNumberFormat="1" applyFont="1" applyBorder="1" applyAlignment="1" applyProtection="1">
      <alignment horizontal="center"/>
      <protection/>
    </xf>
    <xf numFmtId="164" fontId="49" fillId="0" borderId="15" xfId="0" applyNumberFormat="1" applyFont="1" applyBorder="1" applyAlignment="1" applyProtection="1">
      <alignment horizontal="center"/>
      <protection/>
    </xf>
    <xf numFmtId="0" fontId="15" fillId="0" borderId="0" xfId="0" applyFont="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2409825</xdr:colOff>
      <xdr:row>2</xdr:row>
      <xdr:rowOff>9525</xdr:rowOff>
    </xdr:to>
    <xdr:pic>
      <xdr:nvPicPr>
        <xdr:cNvPr id="1" name="Picture 1"/>
        <xdr:cNvPicPr preferRelativeResize="1">
          <a:picLocks noChangeAspect="1"/>
        </xdr:cNvPicPr>
      </xdr:nvPicPr>
      <xdr:blipFill>
        <a:blip r:embed="rId1"/>
        <a:stretch>
          <a:fillRect/>
        </a:stretch>
      </xdr:blipFill>
      <xdr:spPr>
        <a:xfrm>
          <a:off x="0" y="0"/>
          <a:ext cx="2409825" cy="466725"/>
        </a:xfrm>
        <a:prstGeom prst="rect">
          <a:avLst/>
        </a:prstGeom>
        <a:noFill/>
        <a:ln w="9525" cmpd="sng">
          <a:noFill/>
        </a:ln>
      </xdr:spPr>
    </xdr:pic>
    <xdr:clientData/>
  </xdr:twoCellAnchor>
  <xdr:twoCellAnchor editAs="oneCell">
    <xdr:from>
      <xdr:col>0</xdr:col>
      <xdr:colOff>5553075</xdr:colOff>
      <xdr:row>0</xdr:row>
      <xdr:rowOff>19050</xdr:rowOff>
    </xdr:from>
    <xdr:to>
      <xdr:col>0</xdr:col>
      <xdr:colOff>6677025</xdr:colOff>
      <xdr:row>1</xdr:row>
      <xdr:rowOff>190500</xdr:rowOff>
    </xdr:to>
    <xdr:pic>
      <xdr:nvPicPr>
        <xdr:cNvPr id="2" name="Picture 2"/>
        <xdr:cNvPicPr preferRelativeResize="1">
          <a:picLocks noChangeAspect="1"/>
        </xdr:cNvPicPr>
      </xdr:nvPicPr>
      <xdr:blipFill>
        <a:blip r:embed="rId2"/>
        <a:stretch>
          <a:fillRect/>
        </a:stretch>
      </xdr:blipFill>
      <xdr:spPr>
        <a:xfrm>
          <a:off x="5553075" y="19050"/>
          <a:ext cx="112395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58"/>
  <sheetViews>
    <sheetView tabSelected="1" zoomScalePageLayoutView="0" workbookViewId="0" topLeftCell="A1">
      <selection activeCell="A5" sqref="A5"/>
    </sheetView>
  </sheetViews>
  <sheetFormatPr defaultColWidth="9.140625" defaultRowHeight="12.75"/>
  <cols>
    <col min="1" max="1" width="100.7109375" style="0" customWidth="1"/>
  </cols>
  <sheetData>
    <row r="1" s="10" customFormat="1" ht="18">
      <c r="C1" s="11"/>
    </row>
    <row r="2" spans="1:3" s="10" customFormat="1" ht="18">
      <c r="A2" s="11"/>
      <c r="B2" s="12"/>
      <c r="C2" s="12"/>
    </row>
    <row r="3" spans="1:3" ht="36">
      <c r="A3" s="15" t="s">
        <v>107</v>
      </c>
      <c r="B3" s="1"/>
      <c r="C3" s="1"/>
    </row>
    <row r="4" ht="4.5" customHeight="1"/>
    <row r="5" ht="12.75">
      <c r="A5" s="13" t="s">
        <v>29</v>
      </c>
    </row>
    <row r="6" ht="4.5" customHeight="1">
      <c r="A6" s="13"/>
    </row>
    <row r="7" ht="63.75">
      <c r="A7" s="49" t="s">
        <v>108</v>
      </c>
    </row>
    <row r="8" ht="12.75">
      <c r="A8" s="53"/>
    </row>
    <row r="9" ht="12.75">
      <c r="A9" s="13" t="s">
        <v>30</v>
      </c>
    </row>
    <row r="10" ht="4.5" customHeight="1">
      <c r="A10" s="13"/>
    </row>
    <row r="11" ht="129" customHeight="1">
      <c r="A11" s="49" t="s">
        <v>109</v>
      </c>
    </row>
    <row r="12" ht="4.5" customHeight="1">
      <c r="A12" s="53"/>
    </row>
    <row r="13" ht="25.5">
      <c r="A13" s="53" t="s">
        <v>51</v>
      </c>
    </row>
    <row r="14" ht="4.5" customHeight="1">
      <c r="A14" s="53"/>
    </row>
    <row r="15" ht="51">
      <c r="A15" s="53" t="s">
        <v>52</v>
      </c>
    </row>
    <row r="16" ht="12.75">
      <c r="A16" s="53"/>
    </row>
    <row r="17" ht="12.75" customHeight="1">
      <c r="A17" s="13" t="s">
        <v>53</v>
      </c>
    </row>
    <row r="18" ht="4.5" customHeight="1">
      <c r="A18" s="53"/>
    </row>
    <row r="19" ht="12.75">
      <c r="A19" s="53" t="s">
        <v>45</v>
      </c>
    </row>
    <row r="20" ht="12.75">
      <c r="A20" s="53" t="s">
        <v>31</v>
      </c>
    </row>
    <row r="21" ht="12.75">
      <c r="A21" s="53" t="s">
        <v>32</v>
      </c>
    </row>
    <row r="22" ht="12.75">
      <c r="A22" s="53" t="s">
        <v>33</v>
      </c>
    </row>
    <row r="23" ht="12.75">
      <c r="A23" s="53" t="s">
        <v>46</v>
      </c>
    </row>
    <row r="24" ht="12.75">
      <c r="A24" s="53"/>
    </row>
    <row r="25" ht="12.75">
      <c r="A25" s="13" t="s">
        <v>37</v>
      </c>
    </row>
    <row r="26" ht="4.5" customHeight="1">
      <c r="A26" s="13"/>
    </row>
    <row r="27" ht="12.75">
      <c r="A27" s="53" t="s">
        <v>34</v>
      </c>
    </row>
    <row r="28" ht="12.75">
      <c r="A28" s="53"/>
    </row>
    <row r="29" ht="12.75">
      <c r="A29" s="14" t="s">
        <v>35</v>
      </c>
    </row>
    <row r="30" ht="4.5" customHeight="1">
      <c r="A30" s="51"/>
    </row>
    <row r="31" ht="12.75">
      <c r="A31" s="51" t="s">
        <v>54</v>
      </c>
    </row>
    <row r="32" ht="12.75">
      <c r="A32" s="50" t="s">
        <v>110</v>
      </c>
    </row>
    <row r="33" ht="12.75">
      <c r="A33" s="50" t="s">
        <v>47</v>
      </c>
    </row>
    <row r="34" ht="12.75">
      <c r="A34" s="50"/>
    </row>
    <row r="35" ht="12.75" customHeight="1">
      <c r="A35" s="50" t="s">
        <v>111</v>
      </c>
    </row>
    <row r="36" ht="12.75">
      <c r="A36" s="50" t="s">
        <v>112</v>
      </c>
    </row>
    <row r="37" ht="12.75">
      <c r="A37" s="51" t="s">
        <v>63</v>
      </c>
    </row>
    <row r="38" ht="12.75">
      <c r="A38" s="50"/>
    </row>
    <row r="39" ht="12.75" customHeight="1">
      <c r="A39" s="51" t="s">
        <v>58</v>
      </c>
    </row>
    <row r="40" ht="12.75" customHeight="1">
      <c r="A40" s="51"/>
    </row>
    <row r="41" ht="12.75" customHeight="1">
      <c r="A41" s="51" t="s">
        <v>113</v>
      </c>
    </row>
    <row r="42" ht="12.75" customHeight="1">
      <c r="A42" s="54" t="s">
        <v>64</v>
      </c>
    </row>
    <row r="43" ht="12.75">
      <c r="A43" s="54" t="s">
        <v>65</v>
      </c>
    </row>
    <row r="44" ht="4.5" customHeight="1">
      <c r="A44" s="53"/>
    </row>
    <row r="45" ht="12.75">
      <c r="A45" s="13" t="s">
        <v>36</v>
      </c>
    </row>
    <row r="46" ht="4.5" customHeight="1">
      <c r="A46" s="13"/>
    </row>
    <row r="47" ht="25.5">
      <c r="A47" s="53" t="s">
        <v>62</v>
      </c>
    </row>
    <row r="48" ht="4.5" customHeight="1">
      <c r="A48" s="53"/>
    </row>
    <row r="49" ht="38.25">
      <c r="A49" s="53" t="s">
        <v>55</v>
      </c>
    </row>
    <row r="50" ht="4.5" customHeight="1">
      <c r="A50" s="55"/>
    </row>
    <row r="51" ht="25.5">
      <c r="A51" s="53" t="s">
        <v>56</v>
      </c>
    </row>
    <row r="52" ht="12.75">
      <c r="A52" s="16" t="s">
        <v>38</v>
      </c>
    </row>
    <row r="53" ht="9.75" customHeight="1">
      <c r="A53" s="55"/>
    </row>
    <row r="54" ht="38.25">
      <c r="A54" s="49" t="s">
        <v>114</v>
      </c>
    </row>
    <row r="55" ht="12.75">
      <c r="A55" s="55"/>
    </row>
    <row r="56" ht="12.75">
      <c r="A56" s="55"/>
    </row>
    <row r="57" ht="12.75">
      <c r="A57" s="55"/>
    </row>
    <row r="58" ht="12.75">
      <c r="A58" s="55"/>
    </row>
  </sheetData>
  <sheetProtection password="CA53" sheet="1" objects="1" scenarios="1"/>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G9"/>
  <sheetViews>
    <sheetView zoomScalePageLayoutView="0" workbookViewId="0" topLeftCell="A1">
      <selection activeCell="B1" sqref="B1"/>
    </sheetView>
  </sheetViews>
  <sheetFormatPr defaultColWidth="9.140625" defaultRowHeight="12.75"/>
  <cols>
    <col min="1" max="1" width="29.28125" style="19" customWidth="1"/>
    <col min="2" max="2" width="18.8515625" style="19" customWidth="1"/>
    <col min="3" max="3" width="16.28125" style="19" customWidth="1"/>
    <col min="4" max="4" width="14.00390625" style="19" bestFit="1" customWidth="1"/>
    <col min="5" max="6" width="9.140625" style="19" customWidth="1"/>
    <col min="7" max="7" width="11.57421875" style="19" customWidth="1"/>
    <col min="8" max="16384" width="9.140625" style="19" customWidth="1"/>
  </cols>
  <sheetData>
    <row r="1" spans="1:7" ht="12.75">
      <c r="A1" s="28"/>
      <c r="B1" s="20" t="s">
        <v>0</v>
      </c>
      <c r="C1" s="28"/>
      <c r="D1" s="28"/>
      <c r="E1" s="28"/>
      <c r="F1" s="28"/>
      <c r="G1" s="28"/>
    </row>
    <row r="2" spans="1:7" ht="12.75">
      <c r="A2" s="28"/>
      <c r="B2" s="28"/>
      <c r="C2" s="28"/>
      <c r="D2" s="28"/>
      <c r="E2" s="28"/>
      <c r="F2" s="28"/>
      <c r="G2" s="28"/>
    </row>
    <row r="3" spans="1:7" ht="12.75">
      <c r="A3" s="43" t="s">
        <v>44</v>
      </c>
      <c r="B3" s="52"/>
      <c r="C3" s="37" t="s">
        <v>1</v>
      </c>
      <c r="D3" s="44"/>
      <c r="E3" s="28"/>
      <c r="F3" s="28"/>
      <c r="G3" s="28"/>
    </row>
    <row r="4" spans="1:7" ht="12.75">
      <c r="A4" s="44"/>
      <c r="B4" s="45"/>
      <c r="C4" s="46"/>
      <c r="D4" s="44"/>
      <c r="E4" s="28"/>
      <c r="F4" s="28"/>
      <c r="G4" s="28"/>
    </row>
    <row r="5" spans="1:7" ht="12.75">
      <c r="A5" s="47" t="s">
        <v>115</v>
      </c>
      <c r="B5" s="48"/>
      <c r="C5" s="28"/>
      <c r="D5" s="28"/>
      <c r="E5" s="28"/>
      <c r="F5" s="28"/>
      <c r="G5" s="28"/>
    </row>
    <row r="6" spans="1:7" ht="12.75">
      <c r="A6" s="44" t="s">
        <v>116</v>
      </c>
      <c r="B6" s="28"/>
      <c r="C6" s="46"/>
      <c r="D6" s="28"/>
      <c r="E6" s="28"/>
      <c r="F6" s="28"/>
      <c r="G6" s="28"/>
    </row>
    <row r="7" spans="1:7" ht="12.75">
      <c r="A7" s="28"/>
      <c r="B7" s="28"/>
      <c r="C7" s="28"/>
      <c r="D7" s="28"/>
      <c r="E7" s="28"/>
      <c r="F7" s="28"/>
      <c r="G7" s="28"/>
    </row>
    <row r="8" spans="1:7" ht="51">
      <c r="A8" s="56" t="s">
        <v>66</v>
      </c>
      <c r="B8" s="23" t="s">
        <v>40</v>
      </c>
      <c r="C8" s="23" t="s">
        <v>67</v>
      </c>
      <c r="D8" s="23" t="s">
        <v>68</v>
      </c>
      <c r="E8" s="23" t="s">
        <v>57</v>
      </c>
      <c r="F8" s="56" t="s">
        <v>8</v>
      </c>
      <c r="G8" s="28"/>
    </row>
    <row r="9" spans="1:7" ht="12.75">
      <c r="A9" s="57" t="s">
        <v>69</v>
      </c>
      <c r="B9" s="58"/>
      <c r="C9" s="58"/>
      <c r="D9" s="59">
        <f>(C9/365)*100%</f>
        <v>0</v>
      </c>
      <c r="E9" s="59">
        <f>IF(B9="","",B9*0.811*D9)</f>
      </c>
      <c r="F9" s="57">
        <f>IF(E9="","","tonnes per year")</f>
      </c>
      <c r="G9" s="28"/>
    </row>
  </sheetData>
  <sheetProtection password="CA53" sheet="1" objects="1" scenario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K15"/>
  <sheetViews>
    <sheetView zoomScalePageLayoutView="0" workbookViewId="0" topLeftCell="B1">
      <selection activeCell="E4" sqref="E4"/>
    </sheetView>
  </sheetViews>
  <sheetFormatPr defaultColWidth="9.140625" defaultRowHeight="12.75"/>
  <cols>
    <col min="1" max="1" width="25.28125" style="19" customWidth="1"/>
    <col min="2" max="2" width="9.421875" style="30" customWidth="1"/>
    <col min="3" max="3" width="13.00390625" style="19" customWidth="1"/>
    <col min="4" max="4" width="11.7109375" style="19" customWidth="1"/>
    <col min="5" max="5" width="24.421875" style="19" customWidth="1"/>
    <col min="6" max="6" width="25.00390625" style="21" customWidth="1"/>
    <col min="7" max="7" width="6.57421875" style="19" bestFit="1" customWidth="1"/>
    <col min="8" max="16384" width="9.140625" style="19" customWidth="1"/>
  </cols>
  <sheetData>
    <row r="1" spans="1:3" ht="12.75">
      <c r="A1" s="34"/>
      <c r="C1" s="20" t="s">
        <v>19</v>
      </c>
    </row>
    <row r="2" spans="2:7" ht="12.75">
      <c r="B2" s="31"/>
      <c r="C2" s="31"/>
      <c r="D2" s="31"/>
      <c r="E2" s="31"/>
      <c r="F2" s="31"/>
      <c r="G2" s="32"/>
    </row>
    <row r="3" spans="1:141" s="36" customFormat="1" ht="26.25" customHeight="1">
      <c r="A3" s="23" t="s">
        <v>2</v>
      </c>
      <c r="B3" s="23" t="s">
        <v>3</v>
      </c>
      <c r="C3" s="23" t="s">
        <v>4</v>
      </c>
      <c r="D3" s="23" t="s">
        <v>22</v>
      </c>
      <c r="E3" s="23" t="s">
        <v>43</v>
      </c>
      <c r="F3" s="24" t="s">
        <v>42</v>
      </c>
      <c r="G3" s="23" t="s">
        <v>8</v>
      </c>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row>
    <row r="4" spans="1:141" s="39" customFormat="1" ht="12.75">
      <c r="A4" s="37" t="s">
        <v>39</v>
      </c>
      <c r="B4" s="37" t="s">
        <v>9</v>
      </c>
      <c r="C4" s="17">
        <f>1.4/10^6*10^3</f>
        <v>0.0014</v>
      </c>
      <c r="D4" s="37" t="s">
        <v>25</v>
      </c>
      <c r="E4" s="37">
        <f>'Input Information'!$B$3</f>
        <v>0</v>
      </c>
      <c r="F4" s="27">
        <f>C4*E4</f>
        <v>0</v>
      </c>
      <c r="G4" s="37" t="s">
        <v>12</v>
      </c>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row>
    <row r="5" spans="2:6" s="39" customFormat="1" ht="12">
      <c r="B5" s="40"/>
      <c r="F5" s="41"/>
    </row>
    <row r="6" spans="1:6" s="39" customFormat="1" ht="12">
      <c r="A6" s="39" t="s">
        <v>21</v>
      </c>
      <c r="B6" s="40"/>
      <c r="E6" s="42"/>
      <c r="F6" s="41"/>
    </row>
    <row r="7" spans="1:6" s="39" customFormat="1" ht="12">
      <c r="A7" s="39" t="s">
        <v>23</v>
      </c>
      <c r="B7" s="40"/>
      <c r="E7" s="42"/>
      <c r="F7" s="41"/>
    </row>
    <row r="10" ht="12.75">
      <c r="E10" s="29"/>
    </row>
    <row r="11" ht="12.75">
      <c r="E11" s="29"/>
    </row>
    <row r="12" ht="12.75">
      <c r="E12" s="29"/>
    </row>
    <row r="15" ht="12.75">
      <c r="C15" s="33"/>
    </row>
  </sheetData>
  <sheetProtection password="CA53"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K26"/>
  <sheetViews>
    <sheetView zoomScalePageLayoutView="0" workbookViewId="0" topLeftCell="C1">
      <selection activeCell="F4" sqref="F4"/>
    </sheetView>
  </sheetViews>
  <sheetFormatPr defaultColWidth="9.140625" defaultRowHeight="12.75"/>
  <cols>
    <col min="1" max="1" width="57.57421875" style="19" customWidth="1"/>
    <col min="2" max="2" width="10.7109375" style="30" customWidth="1"/>
    <col min="3" max="3" width="13.8515625" style="19" customWidth="1"/>
    <col min="4" max="4" width="12.7109375" style="19" customWidth="1"/>
    <col min="5" max="5" width="25.140625" style="19" customWidth="1"/>
    <col min="6" max="6" width="31.28125" style="21" customWidth="1"/>
    <col min="7" max="7" width="6.28125" style="19" bestFit="1" customWidth="1"/>
    <col min="8" max="16384" width="9.140625" style="19" customWidth="1"/>
  </cols>
  <sheetData>
    <row r="1" spans="1:5" ht="12.75">
      <c r="A1" s="28"/>
      <c r="B1" s="46"/>
      <c r="C1" s="20" t="s">
        <v>20</v>
      </c>
      <c r="D1" s="28"/>
      <c r="E1" s="28"/>
    </row>
    <row r="2" spans="1:7" ht="12.75">
      <c r="A2" s="28"/>
      <c r="B2" s="60"/>
      <c r="C2" s="60"/>
      <c r="D2" s="60"/>
      <c r="E2" s="60"/>
      <c r="F2" s="31"/>
      <c r="G2" s="32"/>
    </row>
    <row r="3" spans="1:141" s="26" customFormat="1" ht="25.5">
      <c r="A3" s="22" t="s">
        <v>2</v>
      </c>
      <c r="B3" s="23" t="s">
        <v>3</v>
      </c>
      <c r="C3" s="23" t="s">
        <v>4</v>
      </c>
      <c r="D3" s="23" t="s">
        <v>22</v>
      </c>
      <c r="E3" s="23" t="s">
        <v>41</v>
      </c>
      <c r="F3" s="24" t="s">
        <v>122</v>
      </c>
      <c r="G3" s="23" t="s">
        <v>8</v>
      </c>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row>
    <row r="4" spans="1:7" ht="12.75">
      <c r="A4" s="61" t="s">
        <v>70</v>
      </c>
      <c r="B4" s="61" t="s">
        <v>71</v>
      </c>
      <c r="C4" s="61">
        <v>0.000275</v>
      </c>
      <c r="D4" s="62" t="s">
        <v>24</v>
      </c>
      <c r="E4" s="62">
        <f>'Input Information'!$B$3</f>
        <v>0</v>
      </c>
      <c r="F4" s="63">
        <f>C4*E4</f>
        <v>0</v>
      </c>
      <c r="G4" s="62" t="s">
        <v>11</v>
      </c>
    </row>
    <row r="5" spans="1:7" ht="12.75">
      <c r="A5" s="61" t="s">
        <v>72</v>
      </c>
      <c r="B5" s="61" t="s">
        <v>73</v>
      </c>
      <c r="C5" s="61">
        <v>0.0018</v>
      </c>
      <c r="D5" s="62" t="s">
        <v>24</v>
      </c>
      <c r="E5" s="62">
        <f>'Input Information'!$B$3</f>
        <v>0</v>
      </c>
      <c r="F5" s="63">
        <f aca="true" t="shared" si="0" ref="F5:F20">C5*E5</f>
        <v>0</v>
      </c>
      <c r="G5" s="62" t="s">
        <v>11</v>
      </c>
    </row>
    <row r="6" spans="1:7" ht="12.75">
      <c r="A6" s="61" t="s">
        <v>74</v>
      </c>
      <c r="B6" s="61" t="s">
        <v>75</v>
      </c>
      <c r="C6" s="61">
        <v>0.0002</v>
      </c>
      <c r="D6" s="62" t="s">
        <v>24</v>
      </c>
      <c r="E6" s="62">
        <f>'Input Information'!$B$3</f>
        <v>0</v>
      </c>
      <c r="F6" s="63">
        <f t="shared" si="0"/>
        <v>0</v>
      </c>
      <c r="G6" s="62" t="s">
        <v>11</v>
      </c>
    </row>
    <row r="7" spans="1:7" ht="12.75">
      <c r="A7" s="61" t="s">
        <v>76</v>
      </c>
      <c r="B7" s="61" t="s">
        <v>77</v>
      </c>
      <c r="C7" s="61">
        <v>0.000175</v>
      </c>
      <c r="D7" s="62" t="s">
        <v>24</v>
      </c>
      <c r="E7" s="62">
        <f>'Input Information'!$B$3</f>
        <v>0</v>
      </c>
      <c r="F7" s="63">
        <f t="shared" si="0"/>
        <v>0</v>
      </c>
      <c r="G7" s="62" t="s">
        <v>11</v>
      </c>
    </row>
    <row r="8" spans="1:7" ht="12.75">
      <c r="A8" s="61" t="s">
        <v>78</v>
      </c>
      <c r="B8" s="61" t="s">
        <v>79</v>
      </c>
      <c r="C8" s="61">
        <v>0.000275</v>
      </c>
      <c r="D8" s="62" t="s">
        <v>24</v>
      </c>
      <c r="E8" s="62">
        <f>'Input Information'!$B$3</f>
        <v>0</v>
      </c>
      <c r="F8" s="63">
        <f t="shared" si="0"/>
        <v>0</v>
      </c>
      <c r="G8" s="62" t="s">
        <v>11</v>
      </c>
    </row>
    <row r="9" spans="1:7" ht="12.75">
      <c r="A9" s="61" t="s">
        <v>80</v>
      </c>
      <c r="B9" s="61" t="s">
        <v>81</v>
      </c>
      <c r="C9" s="61">
        <v>0.000225</v>
      </c>
      <c r="D9" s="62" t="s">
        <v>24</v>
      </c>
      <c r="E9" s="62">
        <f>'Input Information'!$B$3</f>
        <v>0</v>
      </c>
      <c r="F9" s="63">
        <f t="shared" si="0"/>
        <v>0</v>
      </c>
      <c r="G9" s="62" t="s">
        <v>11</v>
      </c>
    </row>
    <row r="10" spans="1:7" ht="12.75">
      <c r="A10" s="61" t="s">
        <v>82</v>
      </c>
      <c r="B10" s="61" t="s">
        <v>83</v>
      </c>
      <c r="C10" s="61">
        <v>0.0001</v>
      </c>
      <c r="D10" s="62" t="s">
        <v>24</v>
      </c>
      <c r="E10" s="62">
        <f>'Input Information'!$B$3</f>
        <v>0</v>
      </c>
      <c r="F10" s="63">
        <f t="shared" si="0"/>
        <v>0</v>
      </c>
      <c r="G10" s="62" t="s">
        <v>11</v>
      </c>
    </row>
    <row r="11" spans="1:7" ht="12.75">
      <c r="A11" s="61" t="s">
        <v>84</v>
      </c>
      <c r="B11" s="61" t="s">
        <v>85</v>
      </c>
      <c r="C11" s="61">
        <v>0.000175</v>
      </c>
      <c r="D11" s="62" t="s">
        <v>24</v>
      </c>
      <c r="E11" s="62">
        <f>'Input Information'!$B$3</f>
        <v>0</v>
      </c>
      <c r="F11" s="63">
        <f t="shared" si="0"/>
        <v>0</v>
      </c>
      <c r="G11" s="62" t="s">
        <v>11</v>
      </c>
    </row>
    <row r="12" spans="1:7" ht="12.75">
      <c r="A12" s="61" t="s">
        <v>86</v>
      </c>
      <c r="B12" s="61" t="s">
        <v>87</v>
      </c>
      <c r="C12" s="61">
        <v>0.000175</v>
      </c>
      <c r="D12" s="62" t="s">
        <v>24</v>
      </c>
      <c r="E12" s="62">
        <f>'Input Information'!$B$3</f>
        <v>0</v>
      </c>
      <c r="F12" s="63">
        <f t="shared" si="0"/>
        <v>0</v>
      </c>
      <c r="G12" s="62" t="s">
        <v>11</v>
      </c>
    </row>
    <row r="13" spans="1:7" ht="12.75">
      <c r="A13" s="61" t="s">
        <v>88</v>
      </c>
      <c r="B13" s="61" t="s">
        <v>89</v>
      </c>
      <c r="C13" s="61">
        <v>0.000125</v>
      </c>
      <c r="D13" s="62" t="s">
        <v>24</v>
      </c>
      <c r="E13" s="62">
        <f>'Input Information'!$B$3</f>
        <v>0</v>
      </c>
      <c r="F13" s="63">
        <f t="shared" si="0"/>
        <v>0</v>
      </c>
      <c r="G13" s="62" t="s">
        <v>11</v>
      </c>
    </row>
    <row r="14" spans="1:7" ht="12.75">
      <c r="A14" s="61" t="s">
        <v>90</v>
      </c>
      <c r="B14" s="61" t="s">
        <v>91</v>
      </c>
      <c r="C14" s="61">
        <v>0.03825</v>
      </c>
      <c r="D14" s="62" t="s">
        <v>24</v>
      </c>
      <c r="E14" s="62">
        <f>'Input Information'!$B$3</f>
        <v>0</v>
      </c>
      <c r="F14" s="63">
        <f t="shared" si="0"/>
        <v>0</v>
      </c>
      <c r="G14" s="62" t="s">
        <v>11</v>
      </c>
    </row>
    <row r="15" spans="1:7" ht="12.75">
      <c r="A15" s="61" t="s">
        <v>92</v>
      </c>
      <c r="B15" s="61" t="s">
        <v>93</v>
      </c>
      <c r="C15" s="61">
        <v>0.000325</v>
      </c>
      <c r="D15" s="62" t="s">
        <v>24</v>
      </c>
      <c r="E15" s="62">
        <f>'Input Information'!$B$3</f>
        <v>0</v>
      </c>
      <c r="F15" s="63">
        <f t="shared" si="0"/>
        <v>0</v>
      </c>
      <c r="G15" s="62" t="s">
        <v>11</v>
      </c>
    </row>
    <row r="16" spans="1:7" ht="12.75">
      <c r="A16" s="61" t="s">
        <v>94</v>
      </c>
      <c r="B16" s="61" t="s">
        <v>95</v>
      </c>
      <c r="C16" s="61">
        <v>0.00015</v>
      </c>
      <c r="D16" s="62" t="s">
        <v>24</v>
      </c>
      <c r="E16" s="62">
        <f>'Input Information'!$B$3</f>
        <v>0</v>
      </c>
      <c r="F16" s="63">
        <f t="shared" si="0"/>
        <v>0</v>
      </c>
      <c r="G16" s="62" t="s">
        <v>11</v>
      </c>
    </row>
    <row r="17" spans="1:7" ht="12.75">
      <c r="A17" s="61" t="s">
        <v>96</v>
      </c>
      <c r="B17" s="61" t="s">
        <v>97</v>
      </c>
      <c r="C17" s="61">
        <v>0.0001</v>
      </c>
      <c r="D17" s="62" t="s">
        <v>24</v>
      </c>
      <c r="E17" s="62">
        <f>'Input Information'!$B$3</f>
        <v>0</v>
      </c>
      <c r="F17" s="63">
        <f t="shared" si="0"/>
        <v>0</v>
      </c>
      <c r="G17" s="62" t="s">
        <v>11</v>
      </c>
    </row>
    <row r="18" spans="1:7" ht="12.75">
      <c r="A18" s="61" t="s">
        <v>98</v>
      </c>
      <c r="B18" s="61" t="s">
        <v>99</v>
      </c>
      <c r="C18" s="61">
        <v>0.000175</v>
      </c>
      <c r="D18" s="62" t="s">
        <v>24</v>
      </c>
      <c r="E18" s="62">
        <f>'Input Information'!$B$3</f>
        <v>0</v>
      </c>
      <c r="F18" s="63">
        <f t="shared" si="0"/>
        <v>0</v>
      </c>
      <c r="G18" s="62" t="s">
        <v>11</v>
      </c>
    </row>
    <row r="19" spans="1:7" ht="12.75">
      <c r="A19" s="61" t="s">
        <v>100</v>
      </c>
      <c r="B19" s="61" t="s">
        <v>101</v>
      </c>
      <c r="C19" s="61">
        <v>0.00015</v>
      </c>
      <c r="D19" s="62" t="s">
        <v>24</v>
      </c>
      <c r="E19" s="62">
        <f>'Input Information'!$B$3</f>
        <v>0</v>
      </c>
      <c r="F19" s="63">
        <f t="shared" si="0"/>
        <v>0</v>
      </c>
      <c r="G19" s="62" t="s">
        <v>11</v>
      </c>
    </row>
    <row r="20" spans="1:7" ht="12.75">
      <c r="A20" s="61" t="s">
        <v>102</v>
      </c>
      <c r="B20" s="61" t="s">
        <v>103</v>
      </c>
      <c r="C20" s="61">
        <v>0.000125</v>
      </c>
      <c r="D20" s="62" t="s">
        <v>24</v>
      </c>
      <c r="E20" s="62">
        <f>'Input Information'!$B$3</f>
        <v>0</v>
      </c>
      <c r="F20" s="63">
        <f t="shared" si="0"/>
        <v>0</v>
      </c>
      <c r="G20" s="62" t="s">
        <v>11</v>
      </c>
    </row>
    <row r="21" spans="1:7" ht="12.75">
      <c r="A21" s="61" t="s">
        <v>104</v>
      </c>
      <c r="B21" s="61" t="s">
        <v>10</v>
      </c>
      <c r="C21" s="61">
        <v>0.022</v>
      </c>
      <c r="D21" s="62" t="s">
        <v>24</v>
      </c>
      <c r="E21" s="62">
        <f>'Input Information'!$B$3</f>
        <v>0</v>
      </c>
      <c r="F21" s="64">
        <f>IF(C21="","",C21*E21)</f>
        <v>0</v>
      </c>
      <c r="G21" s="62" t="s">
        <v>11</v>
      </c>
    </row>
    <row r="23" ht="12.75">
      <c r="A23" s="28"/>
    </row>
    <row r="24" ht="12.75">
      <c r="A24" s="28" t="s">
        <v>23</v>
      </c>
    </row>
    <row r="26" ht="12.75">
      <c r="A26" s="28" t="s">
        <v>59</v>
      </c>
    </row>
  </sheetData>
  <sheetProtection password="CA53" sheet="1" objects="1" scenarios="1"/>
  <printOptions/>
  <pageMargins left="0.75" right="0.75" top="1" bottom="1" header="0.5" footer="0.5"/>
  <pageSetup horizontalDpi="200" verticalDpi="200" orientation="portrait" r:id="rId1"/>
</worksheet>
</file>

<file path=xl/worksheets/sheet5.xml><?xml version="1.0" encoding="utf-8"?>
<worksheet xmlns="http://schemas.openxmlformats.org/spreadsheetml/2006/main" xmlns:r="http://schemas.openxmlformats.org/officeDocument/2006/relationships">
  <dimension ref="A1:EL17"/>
  <sheetViews>
    <sheetView zoomScalePageLayoutView="0" workbookViewId="0" topLeftCell="C1">
      <selection activeCell="G4" sqref="G4"/>
    </sheetView>
  </sheetViews>
  <sheetFormatPr defaultColWidth="9.140625" defaultRowHeight="12.75"/>
  <cols>
    <col min="1" max="1" width="49.421875" style="19" customWidth="1"/>
    <col min="2" max="2" width="10.140625" style="19" bestFit="1" customWidth="1"/>
    <col min="3" max="3" width="11.421875" style="19" customWidth="1"/>
    <col min="4" max="4" width="12.7109375" style="19" bestFit="1" customWidth="1"/>
    <col min="5" max="5" width="10.28125" style="19" bestFit="1" customWidth="1"/>
    <col min="6" max="6" width="24.421875" style="19" bestFit="1" customWidth="1"/>
    <col min="7" max="7" width="29.00390625" style="19" customWidth="1"/>
    <col min="8" max="8" width="6.57421875" style="19" bestFit="1" customWidth="1"/>
    <col min="9" max="9" width="27.00390625" style="21" customWidth="1"/>
    <col min="10" max="16384" width="9.140625" style="19" customWidth="1"/>
  </cols>
  <sheetData>
    <row r="1" ht="12.75">
      <c r="C1" s="20" t="s">
        <v>26</v>
      </c>
    </row>
    <row r="3" spans="1:142" s="26" customFormat="1" ht="29.25" customHeight="1">
      <c r="A3" s="22" t="s">
        <v>2</v>
      </c>
      <c r="B3" s="23" t="s">
        <v>3</v>
      </c>
      <c r="C3" s="23" t="s">
        <v>4</v>
      </c>
      <c r="D3" s="23" t="s">
        <v>22</v>
      </c>
      <c r="E3" s="23" t="s">
        <v>49</v>
      </c>
      <c r="F3" s="23" t="s">
        <v>41</v>
      </c>
      <c r="G3" s="24" t="s">
        <v>61</v>
      </c>
      <c r="H3" s="23" t="s">
        <v>8</v>
      </c>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row>
    <row r="4" spans="1:8" ht="12.75">
      <c r="A4" s="57" t="s">
        <v>13</v>
      </c>
      <c r="B4" s="37" t="s">
        <v>14</v>
      </c>
      <c r="C4" s="17">
        <v>0.03</v>
      </c>
      <c r="D4" s="37" t="s">
        <v>27</v>
      </c>
      <c r="E4" s="37" t="s">
        <v>50</v>
      </c>
      <c r="F4" s="37">
        <f>'Input Information'!$B$3</f>
        <v>0</v>
      </c>
      <c r="G4" s="68">
        <f aca="true" t="shared" si="0" ref="G4:G10">C4*F4</f>
        <v>0</v>
      </c>
      <c r="H4" s="37" t="s">
        <v>15</v>
      </c>
    </row>
    <row r="5" spans="1:8" ht="12.75">
      <c r="A5" s="65" t="s">
        <v>18</v>
      </c>
      <c r="B5" s="62" t="s">
        <v>9</v>
      </c>
      <c r="C5" s="66">
        <v>0.0188</v>
      </c>
      <c r="D5" s="37" t="s">
        <v>27</v>
      </c>
      <c r="E5" s="37"/>
      <c r="F5" s="37">
        <f>'Input Information'!$B$3</f>
        <v>0</v>
      </c>
      <c r="G5" s="68">
        <f t="shared" si="0"/>
        <v>0</v>
      </c>
      <c r="H5" s="37" t="s">
        <v>15</v>
      </c>
    </row>
    <row r="6" spans="1:8" ht="15.75">
      <c r="A6" s="65" t="s">
        <v>117</v>
      </c>
      <c r="B6" s="62" t="s">
        <v>9</v>
      </c>
      <c r="C6" s="66">
        <v>0.0188</v>
      </c>
      <c r="D6" s="37" t="s">
        <v>27</v>
      </c>
      <c r="E6" s="37"/>
      <c r="F6" s="37">
        <f>'Input Information'!$B$3</f>
        <v>0</v>
      </c>
      <c r="G6" s="68">
        <f t="shared" si="0"/>
        <v>0</v>
      </c>
      <c r="H6" s="37" t="s">
        <v>15</v>
      </c>
    </row>
    <row r="7" spans="1:8" ht="15.75">
      <c r="A7" s="65" t="s">
        <v>118</v>
      </c>
      <c r="B7" s="62" t="s">
        <v>9</v>
      </c>
      <c r="C7" s="66">
        <v>0.0174</v>
      </c>
      <c r="D7" s="37" t="s">
        <v>27</v>
      </c>
      <c r="E7" s="37"/>
      <c r="F7" s="37">
        <f>'Input Information'!$B$3</f>
        <v>0</v>
      </c>
      <c r="G7" s="68">
        <f t="shared" si="0"/>
        <v>0</v>
      </c>
      <c r="H7" s="37" t="s">
        <v>15</v>
      </c>
    </row>
    <row r="8" spans="1:8" ht="12.75">
      <c r="A8" s="57" t="s">
        <v>17</v>
      </c>
      <c r="B8" s="37" t="s">
        <v>9</v>
      </c>
      <c r="C8" s="17">
        <v>0.01</v>
      </c>
      <c r="D8" s="37" t="s">
        <v>27</v>
      </c>
      <c r="E8" s="37" t="s">
        <v>50</v>
      </c>
      <c r="F8" s="37">
        <f>'Input Information'!$B$3</f>
        <v>0</v>
      </c>
      <c r="G8" s="68">
        <f t="shared" si="0"/>
        <v>0</v>
      </c>
      <c r="H8" s="37" t="s">
        <v>15</v>
      </c>
    </row>
    <row r="9" spans="1:8" ht="15.75">
      <c r="A9" s="57" t="s">
        <v>119</v>
      </c>
      <c r="B9" s="37" t="s">
        <v>16</v>
      </c>
      <c r="C9" s="17">
        <v>0.0025</v>
      </c>
      <c r="D9" s="37" t="s">
        <v>27</v>
      </c>
      <c r="E9" s="37" t="s">
        <v>50</v>
      </c>
      <c r="F9" s="37">
        <f>'Input Information'!$B$3</f>
        <v>0</v>
      </c>
      <c r="G9" s="68">
        <f t="shared" si="0"/>
        <v>0</v>
      </c>
      <c r="H9" s="37" t="s">
        <v>15</v>
      </c>
    </row>
    <row r="10" spans="1:8" ht="15.75">
      <c r="A10" s="57" t="s">
        <v>120</v>
      </c>
      <c r="B10" s="67" t="s">
        <v>48</v>
      </c>
      <c r="C10" s="17">
        <v>0.001</v>
      </c>
      <c r="D10" s="37" t="s">
        <v>27</v>
      </c>
      <c r="E10" s="37" t="s">
        <v>50</v>
      </c>
      <c r="F10" s="37">
        <f>'Input Information'!$B$3</f>
        <v>0</v>
      </c>
      <c r="G10" s="68">
        <f t="shared" si="0"/>
        <v>0</v>
      </c>
      <c r="H10" s="37" t="s">
        <v>15</v>
      </c>
    </row>
    <row r="12" ht="12.75">
      <c r="A12" s="28" t="s">
        <v>21</v>
      </c>
    </row>
    <row r="13" ht="12.75">
      <c r="A13" s="28" t="s">
        <v>23</v>
      </c>
    </row>
    <row r="15" spans="1:7" ht="15.75">
      <c r="A15" s="28" t="s">
        <v>121</v>
      </c>
      <c r="B15" s="28"/>
      <c r="C15" s="28"/>
      <c r="D15" s="28"/>
      <c r="E15" s="28"/>
      <c r="F15" s="28"/>
      <c r="G15" s="28"/>
    </row>
    <row r="16" spans="1:7" ht="12.75">
      <c r="A16" s="69" t="s">
        <v>105</v>
      </c>
      <c r="B16" s="28"/>
      <c r="C16" s="28"/>
      <c r="D16" s="28"/>
      <c r="E16" s="28"/>
      <c r="F16" s="28"/>
      <c r="G16" s="28"/>
    </row>
    <row r="17" spans="1:7" ht="12.75">
      <c r="A17" s="69" t="s">
        <v>106</v>
      </c>
      <c r="B17" s="28"/>
      <c r="C17" s="28"/>
      <c r="D17" s="28"/>
      <c r="E17" s="28"/>
      <c r="F17" s="28"/>
      <c r="G17" s="28"/>
    </row>
  </sheetData>
  <sheetProtection password="CA53" sheet="1" objects="1" scenario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5"/>
  <sheetViews>
    <sheetView zoomScalePageLayoutView="0" workbookViewId="0" topLeftCell="A1">
      <selection activeCell="A3" sqref="A3"/>
    </sheetView>
  </sheetViews>
  <sheetFormatPr defaultColWidth="9.140625" defaultRowHeight="12.75"/>
  <cols>
    <col min="1" max="1" width="25.140625" style="0" customWidth="1"/>
    <col min="2" max="2" width="12.57421875" style="0" customWidth="1"/>
    <col min="3" max="3" width="15.421875" style="0" customWidth="1"/>
    <col min="4" max="4" width="26.140625" style="0" customWidth="1"/>
    <col min="5" max="5" width="16.8515625" style="0" customWidth="1"/>
    <col min="6" max="6" width="9.140625" style="0" customWidth="1"/>
    <col min="7" max="7" width="26.8515625" style="6" customWidth="1"/>
  </cols>
  <sheetData>
    <row r="1" ht="12.75">
      <c r="D1" s="18" t="s">
        <v>28</v>
      </c>
    </row>
    <row r="2" ht="13.5" thickBot="1">
      <c r="H2" s="3"/>
    </row>
    <row r="3" spans="1:8" ht="13.5" thickBot="1">
      <c r="A3" s="4" t="s">
        <v>2</v>
      </c>
      <c r="B3" s="5" t="s">
        <v>3</v>
      </c>
      <c r="C3" s="5" t="s">
        <v>4</v>
      </c>
      <c r="D3" s="5" t="s">
        <v>5</v>
      </c>
      <c r="E3" s="5" t="s">
        <v>6</v>
      </c>
      <c r="F3" s="7" t="s">
        <v>8</v>
      </c>
      <c r="G3" s="8" t="s">
        <v>7</v>
      </c>
      <c r="H3" s="9" t="s">
        <v>8</v>
      </c>
    </row>
    <row r="5" ht="12.75">
      <c r="A5" s="2" t="s">
        <v>60</v>
      </c>
    </row>
  </sheetData>
  <sheetProtection password="CA53" sheet="1" objects="1" scenarios="1"/>
  <printOptions/>
  <pageMargins left="0.75" right="0.75" top="1" bottom="1" header="0.5" footer="0.5"/>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Roberts</dc:creator>
  <cp:keywords/>
  <dc:description/>
  <cp:lastModifiedBy>janw</cp:lastModifiedBy>
  <cp:lastPrinted>2012-05-04T21:51:51Z</cp:lastPrinted>
  <dcterms:created xsi:type="dcterms:W3CDTF">2003-10-06T20:49:16Z</dcterms:created>
  <dcterms:modified xsi:type="dcterms:W3CDTF">2012-05-15T17:19:43Z</dcterms:modified>
  <cp:category/>
  <cp:version/>
  <cp:contentType/>
  <cp:contentStatus/>
</cp:coreProperties>
</file>