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DC6B899-4B36-4BEF-9153-D92EEE3C2DE0}" xr6:coauthVersionLast="47" xr6:coauthVersionMax="47" xr10:uidLastSave="{00000000-0000-0000-0000-000000000000}"/>
  <bookViews>
    <workbookView xWindow="0" yWindow="360" windowWidth="29040" windowHeight="15720" xr2:uid="{00000000-000D-0000-FFFF-FFFF00000000}"/>
  </bookViews>
  <sheets>
    <sheet name="Cash Flow Forecast" sheetId="1" r:id="rId1"/>
    <sheet name="Example" sheetId="2" r:id="rId2"/>
  </sheets>
  <definedNames>
    <definedName name="_xlnm._FilterDatabase" localSheetId="0" hidden="1">'Cash Flow Forecast'!$A$4:$O$23</definedName>
    <definedName name="_xlnm._FilterDatabase" localSheetId="1" hidden="1">Example!$A$4:$O$23</definedName>
    <definedName name="_xlnm.Print_Area" localSheetId="0">'Cash Flow Forecast'!$A$1:$O$24</definedName>
    <definedName name="_xlnm.Print_Area" localSheetId="1">Example!$A$1:$O$24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2" l="1"/>
  <c r="B5" i="2" s="1"/>
  <c r="M21" i="2"/>
  <c r="L21" i="2"/>
  <c r="K21" i="2"/>
  <c r="J21" i="2"/>
  <c r="I21" i="2"/>
  <c r="H21" i="2"/>
  <c r="G21" i="2"/>
  <c r="F21" i="2"/>
  <c r="E21" i="2"/>
  <c r="D21" i="2"/>
  <c r="C21" i="2"/>
  <c r="B21" i="2"/>
  <c r="N20" i="2"/>
  <c r="N19" i="2"/>
  <c r="N18" i="2"/>
  <c r="N17" i="2"/>
  <c r="N16" i="2"/>
  <c r="N15" i="2"/>
  <c r="N14" i="2"/>
  <c r="N13" i="2"/>
  <c r="M11" i="2"/>
  <c r="L11" i="2"/>
  <c r="K11" i="2"/>
  <c r="J11" i="2"/>
  <c r="I11" i="2"/>
  <c r="H11" i="2"/>
  <c r="G11" i="2"/>
  <c r="F11" i="2"/>
  <c r="E11" i="2"/>
  <c r="D11" i="2"/>
  <c r="C11" i="2"/>
  <c r="B11" i="2"/>
  <c r="N10" i="2"/>
  <c r="N9" i="2"/>
  <c r="N8" i="2"/>
  <c r="N7" i="2"/>
  <c r="B34" i="1"/>
  <c r="M21" i="1"/>
  <c r="L21" i="1"/>
  <c r="K21" i="1"/>
  <c r="J21" i="1"/>
  <c r="I21" i="1"/>
  <c r="H21" i="1"/>
  <c r="G21" i="1"/>
  <c r="F21" i="1"/>
  <c r="E21" i="1"/>
  <c r="D21" i="1"/>
  <c r="C21" i="1"/>
  <c r="B21" i="1"/>
  <c r="N20" i="1"/>
  <c r="N19" i="1"/>
  <c r="N18" i="1"/>
  <c r="N17" i="1"/>
  <c r="N16" i="1"/>
  <c r="N15" i="1"/>
  <c r="N14" i="1"/>
  <c r="N13" i="1"/>
  <c r="M11" i="1"/>
  <c r="L11" i="1"/>
  <c r="K11" i="1"/>
  <c r="J11" i="1"/>
  <c r="I11" i="1"/>
  <c r="H11" i="1"/>
  <c r="G11" i="1"/>
  <c r="F11" i="1"/>
  <c r="E11" i="1"/>
  <c r="D11" i="1"/>
  <c r="C11" i="1"/>
  <c r="B11" i="1"/>
  <c r="N10" i="1"/>
  <c r="N9" i="1"/>
  <c r="N8" i="1"/>
  <c r="N7" i="1"/>
  <c r="E22" i="2" l="1"/>
  <c r="M22" i="2"/>
  <c r="F22" i="2"/>
  <c r="K22" i="1"/>
  <c r="C22" i="1"/>
  <c r="B22" i="2"/>
  <c r="B23" i="2" s="1"/>
  <c r="C5" i="2" s="1"/>
  <c r="D22" i="1"/>
  <c r="I22" i="2"/>
  <c r="F22" i="1"/>
  <c r="J22" i="2"/>
  <c r="K22" i="2"/>
  <c r="H22" i="2"/>
  <c r="L22" i="1"/>
  <c r="G22" i="2"/>
  <c r="C22" i="2"/>
  <c r="G22" i="1"/>
  <c r="N21" i="1"/>
  <c r="B22" i="1"/>
  <c r="B23" i="1" s="1"/>
  <c r="J22" i="1"/>
  <c r="N11" i="2"/>
  <c r="H22" i="1"/>
  <c r="E22" i="1"/>
  <c r="M22" i="1"/>
  <c r="I22" i="1"/>
  <c r="D22" i="2"/>
  <c r="L22" i="2"/>
  <c r="N11" i="1"/>
  <c r="N21" i="2"/>
  <c r="C23" i="2" l="1"/>
  <c r="D5" i="2" s="1"/>
  <c r="D23" i="2" s="1"/>
  <c r="E5" i="2" s="1"/>
  <c r="E23" i="2" s="1"/>
  <c r="F5" i="2" s="1"/>
  <c r="F23" i="2" s="1"/>
  <c r="G5" i="2" s="1"/>
  <c r="G23" i="2" s="1"/>
  <c r="H5" i="2" s="1"/>
  <c r="H23" i="2" s="1"/>
  <c r="I5" i="2" s="1"/>
  <c r="I23" i="2" s="1"/>
  <c r="J5" i="2" s="1"/>
  <c r="J23" i="2" s="1"/>
  <c r="K5" i="2" s="1"/>
  <c r="K23" i="2" s="1"/>
  <c r="L5" i="2" s="1"/>
  <c r="L23" i="2" s="1"/>
  <c r="M5" i="2" s="1"/>
  <c r="M23" i="2" s="1"/>
  <c r="N23" i="2" s="1"/>
  <c r="N22" i="2"/>
  <c r="N22" i="1"/>
  <c r="C5" i="1"/>
  <c r="C23" i="1" s="1"/>
  <c r="D5" i="1" s="1"/>
  <c r="D23" i="1" s="1"/>
  <c r="E5" i="1" s="1"/>
  <c r="E23" i="1" s="1"/>
  <c r="F5" i="1" s="1"/>
  <c r="F23" i="1" s="1"/>
  <c r="G5" i="1" s="1"/>
  <c r="G23" i="1" s="1"/>
  <c r="H5" i="1" s="1"/>
  <c r="H23" i="1" s="1"/>
  <c r="I5" i="1" s="1"/>
  <c r="I23" i="1" s="1"/>
  <c r="J5" i="1" s="1"/>
  <c r="J23" i="1" s="1"/>
  <c r="K5" i="1" s="1"/>
  <c r="K23" i="1" s="1"/>
  <c r="L5" i="1" s="1"/>
  <c r="L23" i="1" s="1"/>
  <c r="M5" i="1" s="1"/>
  <c r="M23" i="1" s="1"/>
  <c r="N23" i="1" s="1"/>
  <c r="O23" i="2" l="1"/>
  <c r="O23" i="1"/>
</calcChain>
</file>

<file path=xl/sharedStrings.xml><?xml version="1.0" encoding="utf-8"?>
<sst xmlns="http://schemas.openxmlformats.org/spreadsheetml/2006/main" count="109" uniqueCount="77">
  <si>
    <t>SAMPLE 12 MONTH CASH FLOW FORECAST</t>
  </si>
  <si>
    <t>Illustrative figures for a tariff impacted SME</t>
  </si>
  <si>
    <t>Cash flow item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</si>
  <si>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</si>
  <si>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</si>
  <si>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</si>
  <si>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</si>
  <si>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</si>
  <si>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</si>
  <si>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</si>
  <si>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</si>
  <si>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</si>
  <si>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</si>
  <si>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</si>
  <si>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</si>
  <si>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12 Month Total</t>
  </si>
  <si>
    <t>Lowest Closing Cash Balance</t>
  </si>
  <si>
    <t>Comments</t>
  </si>
  <si>
    <t>Opening cash balance (Note 1)</t>
  </si>
  <si>
    <t>CASH INFLOWS</t>
  </si>
  <si>
    <t>Customer receipts expected</t>
  </si>
  <si>
    <t>Other fund expected</t>
  </si>
  <si>
    <t>Credit/Financing to be used</t>
  </si>
  <si>
    <t>Confirmed Government Funding (excluding PacifiCan)</t>
  </si>
  <si>
    <t>Total cash inflows</t>
  </si>
  <si>
    <t>CASH OUTFLOWS</t>
  </si>
  <si>
    <t>Supplier and inventory payments</t>
  </si>
  <si>
    <t>Salary and benefits</t>
  </si>
  <si>
    <t>Rent or commercial lease payments</t>
  </si>
  <si>
    <t>Debt and tax payments</t>
  </si>
  <si>
    <t>Utilities</t>
  </si>
  <si>
    <t>Business insurance</t>
  </si>
  <si>
    <t>Property tax</t>
  </si>
  <si>
    <t>Other operating payments</t>
  </si>
  <si>
    <t>Total cash outflows</t>
  </si>
  <si>
    <t>Net monthly cash flow</t>
  </si>
  <si>
    <t>Closing cash balance</t>
  </si>
  <si>
    <t>Note 1: Opening cash balance calculation</t>
  </si>
  <si>
    <t>Chequing balance</t>
  </si>
  <si>
    <t>Savings balance</t>
  </si>
  <si>
    <t>Petty cash</t>
  </si>
  <si>
    <t>Cash on hand</t>
  </si>
  <si>
    <t>GIC's</t>
  </si>
  <si>
    <t>Mutual Funds</t>
  </si>
  <si>
    <t>Other short-term investments</t>
  </si>
  <si>
    <t>Opening cash balance</t>
  </si>
  <si>
    <t xml:space="preserve">Please provide bank statements or other supporting documentation to support amounts.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</si>
  <si>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</si>
  <si>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</si>
  <si>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</si>
  <si>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</si>
  <si>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</si>
  <si>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</si>
  <si>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</si>
  <si>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</si>
  <si>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</si>
  <si>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</si>
  <si>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</si>
  <si>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</si>
  <si>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Balance should consist of the following: savings, chequing, petty cash, cash on hand, GICs, mutual funds and any other short term investments.</t>
  </si>
  <si>
    <t>CASH INFLOWS (NET OF HST)</t>
  </si>
  <si>
    <t>Based on a mix of historical data with potential increase in allowance for doubtful accounts due to tariff impacts (f applicable).</t>
  </si>
  <si>
    <t xml:space="preserve">Includes all other receivables excluding related party transactions (due to/from). </t>
  </si>
  <si>
    <t xml:space="preserve">Funds drawn from credit lines, loans or other financing arrangements. </t>
  </si>
  <si>
    <t>Grants, subsidies, or other financial support from government programs.</t>
  </si>
  <si>
    <t>Sum of all the above categories to determine the total cash entering the organization.</t>
  </si>
  <si>
    <t>CASH OUTFLOWS (NET OF HST)</t>
  </si>
  <si>
    <t xml:space="preserve">Supplier and inventory payments </t>
  </si>
  <si>
    <t>Payments to suppliers for raw materials, goods, or services. Include inventory purchases and any associated costs (e.g., shipping, customs). Account for any trade credits or payment terms.</t>
  </si>
  <si>
    <t xml:space="preserve">Employee wages and benefits (e.g., Employer CPP, Employer EI, WSIB, EHT, health insurance paid by employer).  </t>
  </si>
  <si>
    <t>Monthly or annual payments for office space, retail locations, or other leased assets. Include any maintenance or utility costs included in the lease agreement.</t>
  </si>
  <si>
    <t xml:space="preserve">Repayments of loans, interest payments, and other debt obligations. Income taxes, sales tax, and other tax liabilities. 
</t>
  </si>
  <si>
    <t>Payments for electricity, water, gas, internet, and other utilities. Include any recurring or variable utility costs.</t>
  </si>
  <si>
    <t>Premiums for general liability, property, assets  and other insurance policies. Include any annual or monthly insurance payments.</t>
  </si>
  <si>
    <t>Taxes levied on owned or leased property. Include both municipal and provincial property taxes.</t>
  </si>
  <si>
    <t>Sum of all the above categories to determine the total cash leaving the organization.</t>
  </si>
  <si>
    <t>Misc expenses related to day-to-day operations, e.g.:   marketing costs, professional fees, travel, repairs and maintenance. Excludes meal and entertainment related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</si>
</sst>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(\$#,##0\);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193A5A"/>
      <name val="Calibri"/>
      <family val="2"/>
      <scheme val="minor"/>
    </font>
    <font>
      <i/>
      <sz val="11"/>
      <color rgb="FF56657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193A5A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193A5A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11"/>
      <color rgb="FF193A5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1F8"/>
      </patternFill>
    </fill>
    <fill>
      <patternFill patternType="solid">
        <fgColor rgb="FF193A5A"/>
      </patternFill>
    </fill>
  </fills>
  <borders count="5">
    <border>
      <left/>
      <right/>
      <top/>
      <bottom/>
      <diagonal/>
    </border>
    <border>
      <left/>
      <right/>
      <top style="thin">
        <color rgb="FF9AA7B5"/>
      </top>
      <bottom style="thin">
        <color rgb="FF9AA7B5"/>
      </bottom>
      <diagonal/>
    </border>
    <border>
      <left/>
      <right/>
      <top style="thin">
        <color rgb="FF9AA7B5"/>
      </top>
      <bottom/>
      <diagonal/>
    </border>
    <border>
      <left/>
      <right/>
      <top/>
      <bottom style="thin">
        <color rgb="FF9AA7B5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 indent="2"/>
    </xf>
    <xf numFmtId="164" fontId="0" fillId="0" borderId="0" xfId="0" applyNumberFormat="1" applyAlignment="1">
      <alignment vertical="center"/>
    </xf>
    <xf numFmtId="0" fontId="7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0" fillId="0" borderId="0" xfId="1" applyFont="1" applyAlignment="1">
      <alignment horizontal="left" vertical="center" indent="2"/>
    </xf>
    <xf numFmtId="0" fontId="7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5" fillId="0" borderId="0" xfId="0" applyFont="1" applyAlignment="1">
      <alignment horizontal="left" vertical="center" wrapText="1" indent="2"/>
    </xf>
    <xf numFmtId="164" fontId="9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64" fontId="11" fillId="0" borderId="4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164" fontId="6" fillId="0" borderId="0" xfId="0" applyNumberFormat="1" applyFont="1" applyAlignment="1" applyProtection="1">
      <alignment vertical="center"/>
      <protection locked="0"/>
    </xf>
    <xf numFmtId="164" fontId="5" fillId="0" borderId="0" xfId="0" applyNumberFormat="1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indent="2"/>
      <protection locked="0"/>
    </xf>
    <xf numFmtId="0" fontId="5" fillId="0" borderId="0" xfId="0" applyFont="1" applyAlignment="1" applyProtection="1">
      <alignment horizontal="left" vertical="center" wrapText="1" indent="2"/>
      <protection locked="0"/>
    </xf>
    <xf numFmtId="0" fontId="7" fillId="0" borderId="2" xfId="0" applyFont="1" applyBorder="1" applyAlignment="1" applyProtection="1">
      <alignment vertical="center"/>
      <protection locked="0"/>
    </xf>
    <xf numFmtId="164" fontId="8" fillId="0" borderId="2" xfId="0" applyNumberFormat="1" applyFont="1" applyBorder="1" applyAlignment="1" applyProtection="1">
      <alignment horizontal="left" vertical="center" wrapText="1"/>
      <protection locked="0"/>
    </xf>
    <xf numFmtId="0" fontId="0" fillId="0" borderId="0" xfId="1" applyFont="1" applyAlignment="1" applyProtection="1">
      <alignment horizontal="left" vertical="center" indent="2"/>
      <protection locked="0"/>
    </xf>
    <xf numFmtId="0" fontId="7" fillId="0" borderId="0" xfId="0" applyFont="1" applyAlignment="1" applyProtection="1">
      <alignment vertical="center"/>
      <protection locked="0"/>
    </xf>
    <xf numFmtId="164" fontId="8" fillId="0" borderId="0" xfId="0" applyNumberFormat="1" applyFont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164" fontId="8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/>
  </cellXfs>
  <cellStyles count="2">
    <cellStyle name="Normal" xfId="0" builtinId="0"/>
    <cellStyle name="Normal 2" xfId="1" xr:uid="{00000000-0005-0000-0000-000001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showGridLines="0" tabSelected="1" workbookViewId="0">
      <selection sqref="A1:D1"/>
    </sheetView>
  </sheetViews>
  <sheetFormatPr defaultColWidth="8.85546875" defaultRowHeight="15" x14ac:dyDescent="0.25"/>
  <cols>
    <col min="1" max="1" width="37.85546875" style="28" customWidth="1"/>
    <col min="2" max="13" width="13" style="28" customWidth="1"/>
    <col min="14" max="15" width="16" style="28" customWidth="1"/>
    <col min="16" max="16" width="83.42578125" style="27" customWidth="1"/>
    <col min="17" max="17" width="8.85546875" style="28" customWidth="1"/>
    <col min="18" max="16384" width="8.85546875" style="28"/>
  </cols>
  <sheetData>
    <row r="1" spans="1:16" ht="26.1" customHeight="1" x14ac:dyDescent="0.25">
      <c r="A1" s="50" t="s">
        <v>0</v>
      </c>
      <c r="B1" s="51"/>
      <c r="C1" s="51"/>
      <c r="D1" s="51"/>
      <c r="E1" s="50"/>
      <c r="F1" s="51"/>
      <c r="G1" s="51"/>
      <c r="H1" s="51"/>
      <c r="I1" s="50"/>
      <c r="J1" s="51"/>
      <c r="K1" s="51"/>
      <c r="L1" s="51"/>
      <c r="M1" s="50"/>
      <c r="N1" s="51"/>
      <c r="O1" s="51"/>
    </row>
    <row r="2" spans="1:16" x14ac:dyDescent="0.25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4" spans="1:16" ht="30" customHeight="1" x14ac:dyDescent="0.25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29" t="s">
        <v>14</v>
      </c>
      <c r="N4" s="29" t="s">
        <v>15</v>
      </c>
      <c r="O4" s="29" t="s">
        <v>16</v>
      </c>
      <c r="P4" s="30" t="s">
        <v>17</v>
      </c>
    </row>
    <row r="5" spans="1:16" s="34" customFormat="1" ht="18" customHeight="1" x14ac:dyDescent="0.25">
      <c r="A5" s="31" t="s">
        <v>18</v>
      </c>
      <c r="B5" s="32">
        <v>0</v>
      </c>
      <c r="C5" s="6">
        <f t="shared" ref="C5:M5" si="0">B23</f>
        <v>0</v>
      </c>
      <c r="D5" s="6">
        <f t="shared" si="0"/>
        <v>0</v>
      </c>
      <c r="E5" s="6">
        <f t="shared" si="0"/>
        <v>0</v>
      </c>
      <c r="F5" s="6">
        <f t="shared" si="0"/>
        <v>0</v>
      </c>
      <c r="G5" s="6">
        <f t="shared" si="0"/>
        <v>0</v>
      </c>
      <c r="H5" s="6">
        <f t="shared" si="0"/>
        <v>0</v>
      </c>
      <c r="I5" s="6">
        <f t="shared" si="0"/>
        <v>0</v>
      </c>
      <c r="J5" s="6">
        <f t="shared" si="0"/>
        <v>0</v>
      </c>
      <c r="K5" s="6">
        <f t="shared" si="0"/>
        <v>0</v>
      </c>
      <c r="L5" s="6">
        <f t="shared" si="0"/>
        <v>0</v>
      </c>
      <c r="M5" s="6">
        <f t="shared" si="0"/>
        <v>0</v>
      </c>
      <c r="N5" s="7"/>
      <c r="O5" s="7"/>
      <c r="P5" s="33"/>
    </row>
    <row r="6" spans="1:16" s="34" customFormat="1" ht="18" customHeight="1" x14ac:dyDescent="0.25">
      <c r="A6" s="35" t="s">
        <v>19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2"/>
      <c r="O6" s="2"/>
      <c r="P6" s="37"/>
    </row>
    <row r="7" spans="1:16" s="34" customFormat="1" ht="18" customHeight="1" x14ac:dyDescent="0.25">
      <c r="A7" s="38" t="s">
        <v>20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10">
        <f>SUM(B7:M7)</f>
        <v>0</v>
      </c>
      <c r="O7" s="1"/>
      <c r="P7" s="27"/>
    </row>
    <row r="8" spans="1:16" s="34" customFormat="1" ht="18" customHeight="1" x14ac:dyDescent="0.25">
      <c r="A8" s="38" t="s">
        <v>21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10">
        <f>SUM(B8:M8)</f>
        <v>0</v>
      </c>
      <c r="O8" s="1"/>
      <c r="P8" s="27"/>
    </row>
    <row r="9" spans="1:16" s="34" customFormat="1" ht="18" customHeight="1" x14ac:dyDescent="0.25">
      <c r="A9" s="38" t="s">
        <v>22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10">
        <f>SUM(B9:M9)</f>
        <v>0</v>
      </c>
      <c r="O9" s="1"/>
      <c r="P9" s="27"/>
    </row>
    <row r="10" spans="1:16" s="34" customFormat="1" ht="29.45" customHeight="1" x14ac:dyDescent="0.25">
      <c r="A10" s="39" t="s">
        <v>23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10">
        <f>SUM(B10:M10)</f>
        <v>0</v>
      </c>
      <c r="O10" s="1"/>
      <c r="P10" s="27"/>
    </row>
    <row r="11" spans="1:16" s="34" customFormat="1" ht="18" customHeight="1" x14ac:dyDescent="0.25">
      <c r="A11" s="40" t="s">
        <v>24</v>
      </c>
      <c r="B11" s="12">
        <f t="shared" ref="B11:M11" si="1">SUM(B7:B10)</f>
        <v>0</v>
      </c>
      <c r="C11" s="12">
        <f t="shared" si="1"/>
        <v>0</v>
      </c>
      <c r="D11" s="12">
        <f t="shared" si="1"/>
        <v>0</v>
      </c>
      <c r="E11" s="12">
        <f t="shared" si="1"/>
        <v>0</v>
      </c>
      <c r="F11" s="12">
        <f t="shared" si="1"/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12">
        <f t="shared" si="1"/>
        <v>0</v>
      </c>
      <c r="M11" s="12">
        <f t="shared" si="1"/>
        <v>0</v>
      </c>
      <c r="N11" s="12">
        <f>SUM(B11:M11)</f>
        <v>0</v>
      </c>
      <c r="O11" s="12"/>
      <c r="P11" s="41"/>
    </row>
    <row r="12" spans="1:16" s="34" customFormat="1" ht="18" customHeight="1" x14ac:dyDescent="0.25">
      <c r="A12" s="35" t="s">
        <v>25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"/>
      <c r="O12" s="2"/>
      <c r="P12" s="37"/>
    </row>
    <row r="13" spans="1:16" s="34" customFormat="1" ht="18" customHeight="1" x14ac:dyDescent="0.25">
      <c r="A13" s="38" t="s">
        <v>26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10">
        <f t="shared" ref="N13:N22" si="2">SUM(B13:M13)</f>
        <v>0</v>
      </c>
      <c r="O13" s="1"/>
      <c r="P13" s="27"/>
    </row>
    <row r="14" spans="1:16" s="34" customFormat="1" ht="18" customHeight="1" x14ac:dyDescent="0.25">
      <c r="A14" s="38" t="s">
        <v>27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10">
        <f t="shared" si="2"/>
        <v>0</v>
      </c>
      <c r="O14" s="1"/>
      <c r="P14" s="27"/>
    </row>
    <row r="15" spans="1:16" s="34" customFormat="1" ht="18" customHeight="1" x14ac:dyDescent="0.25">
      <c r="A15" s="42" t="s">
        <v>28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10">
        <f t="shared" si="2"/>
        <v>0</v>
      </c>
      <c r="O15" s="1"/>
      <c r="P15" s="27"/>
    </row>
    <row r="16" spans="1:16" s="34" customFormat="1" ht="18" customHeight="1" x14ac:dyDescent="0.25">
      <c r="A16" s="38" t="s">
        <v>29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10">
        <f t="shared" si="2"/>
        <v>0</v>
      </c>
      <c r="O16" s="1"/>
      <c r="P16" s="27"/>
    </row>
    <row r="17" spans="1:16" s="34" customFormat="1" ht="18" customHeight="1" x14ac:dyDescent="0.25">
      <c r="A17" s="42" t="s">
        <v>30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10">
        <f t="shared" si="2"/>
        <v>0</v>
      </c>
      <c r="O17" s="1"/>
      <c r="P17" s="27"/>
    </row>
    <row r="18" spans="1:16" s="34" customFormat="1" ht="18" customHeight="1" x14ac:dyDescent="0.25">
      <c r="A18" s="42" t="s">
        <v>31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10">
        <f t="shared" si="2"/>
        <v>0</v>
      </c>
      <c r="O18" s="1"/>
      <c r="P18" s="27"/>
    </row>
    <row r="19" spans="1:16" s="34" customFormat="1" ht="18" customHeight="1" x14ac:dyDescent="0.25">
      <c r="A19" s="42" t="s">
        <v>32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10">
        <f t="shared" si="2"/>
        <v>0</v>
      </c>
      <c r="O19" s="1"/>
      <c r="P19" s="27"/>
    </row>
    <row r="20" spans="1:16" s="34" customFormat="1" ht="18" customHeight="1" x14ac:dyDescent="0.25">
      <c r="A20" s="38" t="s">
        <v>33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10">
        <f t="shared" si="2"/>
        <v>0</v>
      </c>
      <c r="O20" s="1"/>
      <c r="P20" s="27"/>
    </row>
    <row r="21" spans="1:16" s="34" customFormat="1" ht="18" customHeight="1" x14ac:dyDescent="0.25">
      <c r="A21" s="40" t="s">
        <v>34</v>
      </c>
      <c r="B21" s="12">
        <f t="shared" ref="B21:M21" si="3">SUM(B13:B20)</f>
        <v>0</v>
      </c>
      <c r="C21" s="12">
        <f t="shared" si="3"/>
        <v>0</v>
      </c>
      <c r="D21" s="12">
        <f t="shared" si="3"/>
        <v>0</v>
      </c>
      <c r="E21" s="12">
        <f t="shared" si="3"/>
        <v>0</v>
      </c>
      <c r="F21" s="12">
        <f t="shared" si="3"/>
        <v>0</v>
      </c>
      <c r="G21" s="12">
        <f t="shared" si="3"/>
        <v>0</v>
      </c>
      <c r="H21" s="12">
        <f t="shared" si="3"/>
        <v>0</v>
      </c>
      <c r="I21" s="12">
        <f t="shared" si="3"/>
        <v>0</v>
      </c>
      <c r="J21" s="12">
        <f t="shared" si="3"/>
        <v>0</v>
      </c>
      <c r="K21" s="12">
        <f t="shared" si="3"/>
        <v>0</v>
      </c>
      <c r="L21" s="12">
        <f t="shared" si="3"/>
        <v>0</v>
      </c>
      <c r="M21" s="12">
        <f t="shared" si="3"/>
        <v>0</v>
      </c>
      <c r="N21" s="12">
        <f t="shared" si="2"/>
        <v>0</v>
      </c>
      <c r="O21" s="12"/>
      <c r="P21" s="41"/>
    </row>
    <row r="22" spans="1:16" s="34" customFormat="1" ht="18" customHeight="1" x14ac:dyDescent="0.25">
      <c r="A22" s="43" t="s">
        <v>35</v>
      </c>
      <c r="B22" s="15">
        <f t="shared" ref="B22:M22" si="4">B11-B21</f>
        <v>0</v>
      </c>
      <c r="C22" s="15">
        <f t="shared" si="4"/>
        <v>0</v>
      </c>
      <c r="D22" s="15">
        <f t="shared" si="4"/>
        <v>0</v>
      </c>
      <c r="E22" s="15">
        <f t="shared" si="4"/>
        <v>0</v>
      </c>
      <c r="F22" s="15">
        <f t="shared" si="4"/>
        <v>0</v>
      </c>
      <c r="G22" s="15">
        <f t="shared" si="4"/>
        <v>0</v>
      </c>
      <c r="H22" s="15">
        <f t="shared" si="4"/>
        <v>0</v>
      </c>
      <c r="I22" s="15">
        <f t="shared" si="4"/>
        <v>0</v>
      </c>
      <c r="J22" s="15">
        <f t="shared" si="4"/>
        <v>0</v>
      </c>
      <c r="K22" s="15">
        <f t="shared" si="4"/>
        <v>0</v>
      </c>
      <c r="L22" s="15">
        <f t="shared" si="4"/>
        <v>0</v>
      </c>
      <c r="M22" s="15">
        <f t="shared" si="4"/>
        <v>0</v>
      </c>
      <c r="N22" s="15">
        <f t="shared" si="2"/>
        <v>0</v>
      </c>
      <c r="O22" s="15"/>
      <c r="P22" s="44"/>
    </row>
    <row r="23" spans="1:16" s="34" customFormat="1" ht="18" customHeight="1" x14ac:dyDescent="0.25">
      <c r="A23" s="45" t="s">
        <v>36</v>
      </c>
      <c r="B23" s="17">
        <f t="shared" ref="B23:M23" si="5">B5+B22</f>
        <v>0</v>
      </c>
      <c r="C23" s="17">
        <f t="shared" si="5"/>
        <v>0</v>
      </c>
      <c r="D23" s="17">
        <f t="shared" si="5"/>
        <v>0</v>
      </c>
      <c r="E23" s="17">
        <f t="shared" si="5"/>
        <v>0</v>
      </c>
      <c r="F23" s="17">
        <f t="shared" si="5"/>
        <v>0</v>
      </c>
      <c r="G23" s="17">
        <f t="shared" si="5"/>
        <v>0</v>
      </c>
      <c r="H23" s="17">
        <f t="shared" si="5"/>
        <v>0</v>
      </c>
      <c r="I23" s="17">
        <f t="shared" si="5"/>
        <v>0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>M23</f>
        <v>0</v>
      </c>
      <c r="O23" s="17">
        <f>MIN(B23:M23)</f>
        <v>0</v>
      </c>
      <c r="P23" s="46"/>
    </row>
    <row r="26" spans="1:16" x14ac:dyDescent="0.25">
      <c r="A26" s="43" t="s">
        <v>37</v>
      </c>
    </row>
    <row r="27" spans="1:16" x14ac:dyDescent="0.25">
      <c r="A27" s="47" t="s">
        <v>38</v>
      </c>
      <c r="B27" s="32"/>
    </row>
    <row r="28" spans="1:16" x14ac:dyDescent="0.25">
      <c r="A28" s="47" t="s">
        <v>39</v>
      </c>
      <c r="B28" s="32"/>
    </row>
    <row r="29" spans="1:16" x14ac:dyDescent="0.25">
      <c r="A29" s="47" t="s">
        <v>40</v>
      </c>
      <c r="B29" s="32"/>
    </row>
    <row r="30" spans="1:16" x14ac:dyDescent="0.25">
      <c r="A30" s="47" t="s">
        <v>41</v>
      </c>
      <c r="B30" s="32"/>
    </row>
    <row r="31" spans="1:16" x14ac:dyDescent="0.25">
      <c r="A31" s="47" t="s">
        <v>42</v>
      </c>
      <c r="B31" s="32"/>
    </row>
    <row r="32" spans="1:16" x14ac:dyDescent="0.25">
      <c r="A32" s="47" t="s">
        <v>43</v>
      </c>
      <c r="B32" s="32"/>
    </row>
    <row r="33" spans="1:2" x14ac:dyDescent="0.25">
      <c r="A33" s="47" t="s">
        <v>44</v>
      </c>
      <c r="B33" s="32"/>
    </row>
    <row r="34" spans="1:2" ht="15.75" customHeight="1" thickBot="1" x14ac:dyDescent="0.3">
      <c r="A34" s="48" t="s">
        <v>45</v>
      </c>
      <c r="B34" s="25">
        <f>SUM(B27:B33)</f>
        <v>0</v>
      </c>
    </row>
    <row r="35" spans="1:2" ht="15.75" customHeight="1" thickTop="1" x14ac:dyDescent="0.25">
      <c r="A35" s="49" t="s">
        <v>46</v>
      </c>
    </row>
  </sheetData>
  <autoFilter ref="A4:O23" xr:uid="{00000000-0009-0000-0000-000000000000}"/>
  <mergeCells count="5">
    <mergeCell ref="A1:D1"/>
    <mergeCell ref="A2:O2"/>
    <mergeCell ref="I1:L1"/>
    <mergeCell ref="M1:O1"/>
    <mergeCell ref="E1:H1"/>
  </mergeCells>
  <conditionalFormatting sqref="B23:M23">
    <cfRule type="top10" dxfId="1" priority="1" bottom="1" rank="1"/>
  </conditionalFormatting>
  <conditionalFormatting sqref="N23">
    <cfRule type="colorScale" priority="2">
      <colorScale>
        <cfvo type="min"/>
        <cfvo type="percentile" val="50"/>
        <cfvo type="max"/>
        <color rgb="FFFF0000"/>
        <color theme="0"/>
        <color theme="0"/>
      </colorScale>
    </cfRule>
  </conditionalFormatting>
  <dataValidations xWindow="2472" yWindow="712" count="13">
    <dataValidation allowBlank="1" showInputMessage="1" showErrorMessage="1" prompt="Funds drawn from credit lines, loans or other financing arrangements. " sqref="A9:N9" xr:uid="{00000000-0002-0000-0000-000000000000}"/>
    <dataValidation allowBlank="1" showInputMessage="1" showErrorMessage="1" prompt="Grants, subsidies, or other financial support from government programs." sqref="A10:N10" xr:uid="{00000000-0002-0000-0000-000001000000}"/>
    <dataValidation allowBlank="1" showInputMessage="1" showErrorMessage="1" prompt="Based on a mix of historical data with potential increase in allowance for doubtful accounts due to tariff impacts (f applicable)." sqref="A7:N7" xr:uid="{00000000-0002-0000-0000-000002000000}"/>
    <dataValidation allowBlank="1" showInputMessage="1" showErrorMessage="1" prompt="Includes all other receivables excluding related party transactions (due to/from). " sqref="A8:N8" xr:uid="{00000000-0002-0000-0000-000003000000}"/>
    <dataValidation allowBlank="1" showInputMessage="1" showErrorMessage="1" prompt="Balance should consist of the following: savings, chequing, petty cash, cash on hand, GICs, mutual funds and any other short term investments." sqref="A5:B5" xr:uid="{00000000-0002-0000-0000-000004000000}"/>
    <dataValidation allowBlank="1" showInputMessage="1" showErrorMessage="1" prompt="Payments to suppliers for raw materials, goods, or services. Include inventory purchases and any associated costs (e.g., shipping, customs). Account for any trade credits or payment terms." sqref="A13:N13" xr:uid="{00000000-0002-0000-0000-000005000000}"/>
    <dataValidation allowBlank="1" showInputMessage="1" showErrorMessage="1" prompt="Employee wages and benefits (e.g., Employer CPP, Employer EI, WSIB, EHT, health insurance paid by employer).  " sqref="A14:N14" xr:uid="{00000000-0002-0000-0000-000006000000}"/>
    <dataValidation allowBlank="1" showInputMessage="1" showErrorMessage="1" prompt="Monthly or annual payments for office space, retail locations, or other leased assets. Include any maintenance or utility costs included in the lease agreement." sqref="A15:N15" xr:uid="{00000000-0002-0000-0000-000007000000}"/>
    <dataValidation allowBlank="1" showInputMessage="1" showErrorMessage="1" prompt="Repayments of loans, interest payments, and other debt obligations. Income taxes, sales tax, and other tax liabilities. " sqref="A16:N16" xr:uid="{00000000-0002-0000-0000-000008000000}"/>
    <dataValidation allowBlank="1" showInputMessage="1" showErrorMessage="1" prompt="Payments for electricity, water, gas, internet, and other utilities. Include any recurring or variable utility costs." sqref="A17:N17" xr:uid="{00000000-0002-0000-0000-000009000000}"/>
    <dataValidation allowBlank="1" showInputMessage="1" showErrorMessage="1" prompt="Premiums for general liability, property, assets  and other insurance policies. Include any annual or monthly insurance payments." sqref="A18:N18" xr:uid="{00000000-0002-0000-0000-00000A000000}"/>
    <dataValidation allowBlank="1" showInputMessage="1" showErrorMessage="1" prompt="Taxes levied on owned or leased property. Include both municipal and provincial property taxes." sqref="A19:N19" xr:uid="{00000000-0002-0000-0000-00000B000000}"/>
    <dataValidation allowBlank="1" showInputMessage="1" showErrorMessage="1" prompt="Misc expenses related to day-to-day operations, e.g.:   marketing costs, professional fees, travel, repairs and maintenance. Excludes meal and entertainment related expenses." sqref="A20:N20" xr:uid="{00000000-0002-0000-0000-00000C000000}"/>
  </dataValidations>
  <pageMargins left="0.25" right="0.25" top="0.4" bottom="0.4" header="0.2" footer="0.2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6"/>
  <sheetViews>
    <sheetView showGridLines="0" workbookViewId="0">
      <pane xSplit="1" ySplit="4" topLeftCell="B16" activePane="bottomRight" state="frozen"/>
      <selection pane="topRight"/>
      <selection pane="bottomLeft"/>
      <selection pane="bottomRight" activeCell="P20" sqref="P20"/>
    </sheetView>
  </sheetViews>
  <sheetFormatPr defaultRowHeight="15" x14ac:dyDescent="0.25"/>
  <cols>
    <col min="1" max="1" width="37.85546875" customWidth="1"/>
    <col min="2" max="13" width="13" customWidth="1"/>
    <col min="14" max="15" width="16" customWidth="1"/>
    <col min="16" max="16" width="83.42578125" style="18" customWidth="1"/>
  </cols>
  <sheetData>
    <row r="1" spans="1:16" ht="26.1" customHeight="1" x14ac:dyDescent="0.25">
      <c r="A1" s="53" t="s">
        <v>0</v>
      </c>
      <c r="B1" s="54"/>
      <c r="C1" s="54"/>
      <c r="D1" s="54"/>
      <c r="E1" s="53"/>
      <c r="F1" s="54"/>
      <c r="G1" s="54"/>
      <c r="H1" s="54"/>
      <c r="I1" s="53"/>
      <c r="J1" s="54"/>
      <c r="K1" s="54"/>
      <c r="L1" s="54"/>
      <c r="M1" s="53"/>
      <c r="N1" s="54"/>
      <c r="O1" s="54"/>
    </row>
    <row r="2" spans="1:16" x14ac:dyDescent="0.25">
      <c r="A2" s="55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4" spans="1:16" ht="30" customHeight="1" x14ac:dyDescent="0.25">
      <c r="A4" s="3" t="s">
        <v>2</v>
      </c>
      <c r="B4" s="3" t="s">
        <v>47</v>
      </c>
      <c r="C4" s="3" t="s">
        <v>48</v>
      </c>
      <c r="D4" s="3" t="s">
        <v>49</v>
      </c>
      <c r="E4" s="3" t="s">
        <v>50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 t="s">
        <v>57</v>
      </c>
      <c r="M4" s="3" t="s">
        <v>58</v>
      </c>
      <c r="N4" s="3" t="s">
        <v>15</v>
      </c>
      <c r="O4" s="3" t="s">
        <v>16</v>
      </c>
      <c r="P4" s="4" t="s">
        <v>17</v>
      </c>
    </row>
    <row r="5" spans="1:16" s="1" customFormat="1" ht="30" customHeight="1" x14ac:dyDescent="0.25">
      <c r="A5" s="5" t="s">
        <v>18</v>
      </c>
      <c r="B5" s="6">
        <f>B35</f>
        <v>100000</v>
      </c>
      <c r="C5" s="6">
        <f t="shared" ref="C5:M5" si="0">B23</f>
        <v>-43000</v>
      </c>
      <c r="D5" s="6">
        <f t="shared" si="0"/>
        <v>-194000</v>
      </c>
      <c r="E5" s="6">
        <f t="shared" si="0"/>
        <v>-404000</v>
      </c>
      <c r="F5" s="6">
        <f t="shared" si="0"/>
        <v>-556000</v>
      </c>
      <c r="G5" s="6">
        <f t="shared" si="0"/>
        <v>-765000</v>
      </c>
      <c r="H5" s="6">
        <f t="shared" si="0"/>
        <v>-1027000</v>
      </c>
      <c r="I5" s="6">
        <f t="shared" si="0"/>
        <v>-1317000</v>
      </c>
      <c r="J5" s="6">
        <f t="shared" si="0"/>
        <v>-1390000</v>
      </c>
      <c r="K5" s="6">
        <f t="shared" si="0"/>
        <v>-1581000</v>
      </c>
      <c r="L5" s="6">
        <f t="shared" si="0"/>
        <v>-1684000</v>
      </c>
      <c r="M5" s="6">
        <f t="shared" si="0"/>
        <v>-1942000</v>
      </c>
      <c r="N5" s="7"/>
      <c r="O5" s="7"/>
      <c r="P5" s="19" t="s">
        <v>59</v>
      </c>
    </row>
    <row r="6" spans="1:16" s="1" customFormat="1" x14ac:dyDescent="0.25">
      <c r="A6" s="8" t="s">
        <v>60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0"/>
    </row>
    <row r="7" spans="1:16" s="1" customFormat="1" ht="28.15" customHeight="1" x14ac:dyDescent="0.25">
      <c r="A7" s="9" t="s">
        <v>20</v>
      </c>
      <c r="B7" s="6">
        <v>320000</v>
      </c>
      <c r="C7" s="6">
        <v>330000</v>
      </c>
      <c r="D7" s="6">
        <v>290000</v>
      </c>
      <c r="E7" s="6">
        <v>350000</v>
      </c>
      <c r="F7" s="6">
        <v>300000</v>
      </c>
      <c r="G7" s="6">
        <v>250000</v>
      </c>
      <c r="H7" s="6">
        <v>200000</v>
      </c>
      <c r="I7" s="6">
        <v>400000</v>
      </c>
      <c r="J7" s="6">
        <v>280000</v>
      </c>
      <c r="K7" s="6">
        <v>350000</v>
      </c>
      <c r="L7" s="6">
        <v>200000</v>
      </c>
      <c r="M7" s="6">
        <v>250000</v>
      </c>
      <c r="N7" s="10">
        <f>SUM(B7:M7)</f>
        <v>3520000</v>
      </c>
      <c r="P7" s="19" t="s">
        <v>61</v>
      </c>
    </row>
    <row r="8" spans="1:16" s="1" customFormat="1" ht="28.15" customHeight="1" x14ac:dyDescent="0.25">
      <c r="A8" s="9" t="s">
        <v>21</v>
      </c>
      <c r="B8" s="6">
        <v>15000</v>
      </c>
      <c r="C8" s="6">
        <v>12000</v>
      </c>
      <c r="D8" s="6">
        <v>10000</v>
      </c>
      <c r="E8" s="6">
        <v>8000</v>
      </c>
      <c r="F8" s="6">
        <v>8000</v>
      </c>
      <c r="G8" s="6">
        <v>10000</v>
      </c>
      <c r="H8" s="6">
        <v>10000</v>
      </c>
      <c r="I8" s="6">
        <v>12000</v>
      </c>
      <c r="J8" s="6">
        <v>12000</v>
      </c>
      <c r="K8" s="6">
        <v>15000</v>
      </c>
      <c r="L8" s="6">
        <v>15000</v>
      </c>
      <c r="M8" s="6">
        <v>18000</v>
      </c>
      <c r="N8" s="10">
        <f>SUM(B8:M8)</f>
        <v>145000</v>
      </c>
      <c r="P8" s="19" t="s">
        <v>62</v>
      </c>
    </row>
    <row r="9" spans="1:16" s="1" customFormat="1" ht="28.15" customHeight="1" x14ac:dyDescent="0.25">
      <c r="A9" s="9" t="s">
        <v>22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10">
        <f>SUM(B9:M9)</f>
        <v>0</v>
      </c>
      <c r="P9" s="19" t="s">
        <v>63</v>
      </c>
    </row>
    <row r="10" spans="1:16" s="1" customFormat="1" ht="28.15" customHeight="1" x14ac:dyDescent="0.25">
      <c r="A10" s="21" t="s">
        <v>23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10">
        <f>SUM(B10:M10)</f>
        <v>0</v>
      </c>
      <c r="P10" s="19" t="s">
        <v>64</v>
      </c>
    </row>
    <row r="11" spans="1:16" s="1" customFormat="1" x14ac:dyDescent="0.25">
      <c r="A11" s="11" t="s">
        <v>24</v>
      </c>
      <c r="B11" s="12">
        <f t="shared" ref="B11:M11" si="1">SUM(B7:B10)</f>
        <v>335000</v>
      </c>
      <c r="C11" s="12">
        <f t="shared" si="1"/>
        <v>342000</v>
      </c>
      <c r="D11" s="12">
        <f t="shared" si="1"/>
        <v>300000</v>
      </c>
      <c r="E11" s="12">
        <f t="shared" si="1"/>
        <v>358000</v>
      </c>
      <c r="F11" s="12">
        <f t="shared" si="1"/>
        <v>308000</v>
      </c>
      <c r="G11" s="12">
        <f t="shared" si="1"/>
        <v>260000</v>
      </c>
      <c r="H11" s="12">
        <f t="shared" si="1"/>
        <v>210000</v>
      </c>
      <c r="I11" s="12">
        <f t="shared" si="1"/>
        <v>412000</v>
      </c>
      <c r="J11" s="12">
        <f t="shared" si="1"/>
        <v>292000</v>
      </c>
      <c r="K11" s="12">
        <f t="shared" si="1"/>
        <v>365000</v>
      </c>
      <c r="L11" s="12">
        <f t="shared" si="1"/>
        <v>215000</v>
      </c>
      <c r="M11" s="12">
        <f t="shared" si="1"/>
        <v>268000</v>
      </c>
      <c r="N11" s="12">
        <f>SUM(B11:M11)</f>
        <v>3665000</v>
      </c>
      <c r="O11" s="12"/>
      <c r="P11" s="22" t="s">
        <v>65</v>
      </c>
    </row>
    <row r="12" spans="1:16" s="1" customFormat="1" x14ac:dyDescent="0.25">
      <c r="A12" s="8" t="s">
        <v>66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s="1" customFormat="1" ht="28.15" customHeight="1" x14ac:dyDescent="0.25">
      <c r="A13" s="21" t="s">
        <v>67</v>
      </c>
      <c r="B13" s="6">
        <v>255000</v>
      </c>
      <c r="C13" s="6">
        <v>270000</v>
      </c>
      <c r="D13" s="6">
        <v>275000</v>
      </c>
      <c r="E13" s="6">
        <v>285000</v>
      </c>
      <c r="F13" s="6">
        <v>290000</v>
      </c>
      <c r="G13" s="6">
        <v>285000</v>
      </c>
      <c r="H13" s="6">
        <v>275000</v>
      </c>
      <c r="I13" s="6">
        <v>260000</v>
      </c>
      <c r="J13" s="6">
        <v>250000</v>
      </c>
      <c r="K13" s="6">
        <v>245000</v>
      </c>
      <c r="L13" s="6">
        <v>250000</v>
      </c>
      <c r="M13" s="6">
        <v>255000</v>
      </c>
      <c r="N13" s="10">
        <f t="shared" ref="N13:N22" si="2">SUM(B13:M13)</f>
        <v>3195000</v>
      </c>
      <c r="P13" s="19" t="s">
        <v>68</v>
      </c>
    </row>
    <row r="14" spans="1:16" s="1" customFormat="1" ht="28.15" customHeight="1" x14ac:dyDescent="0.25">
      <c r="A14" s="9" t="s">
        <v>27</v>
      </c>
      <c r="B14" s="6">
        <v>130000</v>
      </c>
      <c r="C14" s="6">
        <v>130000</v>
      </c>
      <c r="D14" s="6">
        <v>130000</v>
      </c>
      <c r="E14" s="6">
        <v>130000</v>
      </c>
      <c r="F14" s="6">
        <v>130000</v>
      </c>
      <c r="G14" s="6">
        <v>130000</v>
      </c>
      <c r="H14" s="6">
        <v>130000</v>
      </c>
      <c r="I14" s="6">
        <v>130000</v>
      </c>
      <c r="J14" s="6">
        <v>130000</v>
      </c>
      <c r="K14" s="6">
        <v>130000</v>
      </c>
      <c r="L14" s="6">
        <v>130000</v>
      </c>
      <c r="M14" s="6">
        <v>130000</v>
      </c>
      <c r="N14" s="10">
        <f t="shared" si="2"/>
        <v>1560000</v>
      </c>
      <c r="P14" s="19" t="s">
        <v>69</v>
      </c>
    </row>
    <row r="15" spans="1:16" s="1" customFormat="1" ht="28.15" customHeight="1" x14ac:dyDescent="0.25">
      <c r="A15" s="13" t="s">
        <v>28</v>
      </c>
      <c r="B15" s="6">
        <v>28000</v>
      </c>
      <c r="C15" s="6">
        <v>28000</v>
      </c>
      <c r="D15" s="6">
        <v>28000</v>
      </c>
      <c r="E15" s="6">
        <v>28000</v>
      </c>
      <c r="F15" s="6">
        <v>28000</v>
      </c>
      <c r="G15" s="6">
        <v>28000</v>
      </c>
      <c r="H15" s="6">
        <v>28000</v>
      </c>
      <c r="I15" s="6">
        <v>28000</v>
      </c>
      <c r="J15" s="6">
        <v>28000</v>
      </c>
      <c r="K15" s="6">
        <v>28000</v>
      </c>
      <c r="L15" s="6">
        <v>28000</v>
      </c>
      <c r="M15" s="6">
        <v>28000</v>
      </c>
      <c r="N15" s="10">
        <f t="shared" si="2"/>
        <v>336000</v>
      </c>
      <c r="P15" s="19" t="s">
        <v>70</v>
      </c>
    </row>
    <row r="16" spans="1:16" s="1" customFormat="1" ht="28.15" customHeight="1" x14ac:dyDescent="0.25">
      <c r="A16" s="9" t="s">
        <v>29</v>
      </c>
      <c r="B16" s="6">
        <v>25000</v>
      </c>
      <c r="C16" s="6">
        <v>25000</v>
      </c>
      <c r="D16" s="6">
        <v>35000</v>
      </c>
      <c r="E16" s="6">
        <v>25000</v>
      </c>
      <c r="F16" s="6">
        <v>25000</v>
      </c>
      <c r="G16" s="6">
        <v>35000</v>
      </c>
      <c r="H16" s="6">
        <v>25000</v>
      </c>
      <c r="I16" s="6">
        <v>25000</v>
      </c>
      <c r="J16" s="6">
        <v>35000</v>
      </c>
      <c r="K16" s="6">
        <v>25000</v>
      </c>
      <c r="L16" s="6">
        <v>25000</v>
      </c>
      <c r="M16" s="6">
        <v>35000</v>
      </c>
      <c r="N16" s="10">
        <f t="shared" si="2"/>
        <v>340000</v>
      </c>
      <c r="P16" s="19" t="s">
        <v>71</v>
      </c>
    </row>
    <row r="17" spans="1:16" s="1" customFormat="1" ht="28.15" customHeight="1" x14ac:dyDescent="0.25">
      <c r="A17" s="13" t="s">
        <v>30</v>
      </c>
      <c r="B17" s="6">
        <v>10000</v>
      </c>
      <c r="C17" s="6">
        <v>10000</v>
      </c>
      <c r="D17" s="6">
        <v>10000</v>
      </c>
      <c r="E17" s="6">
        <v>10000</v>
      </c>
      <c r="F17" s="6">
        <v>10000</v>
      </c>
      <c r="G17" s="6">
        <v>10000</v>
      </c>
      <c r="H17" s="6">
        <v>10000</v>
      </c>
      <c r="I17" s="6">
        <v>10000</v>
      </c>
      <c r="J17" s="6">
        <v>10000</v>
      </c>
      <c r="K17" s="6">
        <v>10000</v>
      </c>
      <c r="L17" s="6">
        <v>10000</v>
      </c>
      <c r="M17" s="6">
        <v>10000</v>
      </c>
      <c r="N17" s="10">
        <f t="shared" si="2"/>
        <v>120000</v>
      </c>
      <c r="P17" s="19" t="s">
        <v>72</v>
      </c>
    </row>
    <row r="18" spans="1:16" s="1" customFormat="1" ht="28.15" customHeight="1" x14ac:dyDescent="0.25">
      <c r="A18" s="13" t="s">
        <v>31</v>
      </c>
      <c r="B18" s="6">
        <v>10000</v>
      </c>
      <c r="C18" s="6">
        <v>10000</v>
      </c>
      <c r="D18" s="6">
        <v>10000</v>
      </c>
      <c r="E18" s="6">
        <v>10000</v>
      </c>
      <c r="F18" s="6">
        <v>10000</v>
      </c>
      <c r="G18" s="6">
        <v>10000</v>
      </c>
      <c r="H18" s="6">
        <v>10000</v>
      </c>
      <c r="I18" s="6">
        <v>10000</v>
      </c>
      <c r="J18" s="6">
        <v>10000</v>
      </c>
      <c r="K18" s="6">
        <v>10000</v>
      </c>
      <c r="L18" s="6">
        <v>10000</v>
      </c>
      <c r="M18" s="6">
        <v>10000</v>
      </c>
      <c r="N18" s="10">
        <f t="shared" si="2"/>
        <v>120000</v>
      </c>
      <c r="P18" s="19" t="s">
        <v>73</v>
      </c>
    </row>
    <row r="19" spans="1:16" s="1" customFormat="1" ht="28.15" customHeight="1" x14ac:dyDescent="0.25">
      <c r="A19" s="13" t="s">
        <v>32</v>
      </c>
      <c r="B19" s="6">
        <v>2000</v>
      </c>
      <c r="C19" s="6">
        <v>2000</v>
      </c>
      <c r="D19" s="6">
        <v>2000</v>
      </c>
      <c r="E19" s="6">
        <v>2000</v>
      </c>
      <c r="F19" s="6">
        <v>2000</v>
      </c>
      <c r="G19" s="6">
        <v>2000</v>
      </c>
      <c r="H19" s="6">
        <v>2000</v>
      </c>
      <c r="I19" s="6">
        <v>2000</v>
      </c>
      <c r="J19" s="6">
        <v>2000</v>
      </c>
      <c r="K19" s="6">
        <v>2000</v>
      </c>
      <c r="L19" s="6">
        <v>2000</v>
      </c>
      <c r="M19" s="6">
        <v>2000</v>
      </c>
      <c r="N19" s="10">
        <f t="shared" si="2"/>
        <v>24000</v>
      </c>
      <c r="P19" s="19" t="s">
        <v>74</v>
      </c>
    </row>
    <row r="20" spans="1:16" s="1" customFormat="1" ht="48" customHeight="1" x14ac:dyDescent="0.25">
      <c r="A20" s="9" t="s">
        <v>33</v>
      </c>
      <c r="B20" s="6">
        <v>18000</v>
      </c>
      <c r="C20" s="6">
        <v>18000</v>
      </c>
      <c r="D20" s="6">
        <v>20000</v>
      </c>
      <c r="E20" s="6">
        <v>20000</v>
      </c>
      <c r="F20" s="6">
        <v>22000</v>
      </c>
      <c r="G20" s="6">
        <v>22000</v>
      </c>
      <c r="H20" s="6">
        <v>20000</v>
      </c>
      <c r="I20" s="6">
        <v>20000</v>
      </c>
      <c r="J20" s="6">
        <v>18000</v>
      </c>
      <c r="K20" s="6">
        <v>18000</v>
      </c>
      <c r="L20" s="6">
        <v>18000</v>
      </c>
      <c r="M20" s="6">
        <v>20000</v>
      </c>
      <c r="N20" s="10">
        <f t="shared" si="2"/>
        <v>234000</v>
      </c>
      <c r="P20" s="19" t="s">
        <v>76</v>
      </c>
    </row>
    <row r="21" spans="1:16" s="1" customFormat="1" x14ac:dyDescent="0.25">
      <c r="A21" s="11" t="s">
        <v>34</v>
      </c>
      <c r="B21" s="12">
        <f t="shared" ref="B21:M21" si="3">SUM(B13:B20)</f>
        <v>478000</v>
      </c>
      <c r="C21" s="12">
        <f t="shared" si="3"/>
        <v>493000</v>
      </c>
      <c r="D21" s="12">
        <f t="shared" si="3"/>
        <v>510000</v>
      </c>
      <c r="E21" s="12">
        <f t="shared" si="3"/>
        <v>510000</v>
      </c>
      <c r="F21" s="12">
        <f t="shared" si="3"/>
        <v>517000</v>
      </c>
      <c r="G21" s="12">
        <f t="shared" si="3"/>
        <v>522000</v>
      </c>
      <c r="H21" s="12">
        <f t="shared" si="3"/>
        <v>500000</v>
      </c>
      <c r="I21" s="12">
        <f t="shared" si="3"/>
        <v>485000</v>
      </c>
      <c r="J21" s="12">
        <f t="shared" si="3"/>
        <v>483000</v>
      </c>
      <c r="K21" s="12">
        <f t="shared" si="3"/>
        <v>468000</v>
      </c>
      <c r="L21" s="12">
        <f t="shared" si="3"/>
        <v>473000</v>
      </c>
      <c r="M21" s="12">
        <f t="shared" si="3"/>
        <v>490000</v>
      </c>
      <c r="N21" s="12">
        <f t="shared" si="2"/>
        <v>5929000</v>
      </c>
      <c r="O21" s="12"/>
      <c r="P21" s="22" t="s">
        <v>75</v>
      </c>
    </row>
    <row r="22" spans="1:16" s="1" customFormat="1" x14ac:dyDescent="0.25">
      <c r="A22" s="14" t="s">
        <v>35</v>
      </c>
      <c r="B22" s="15">
        <f t="shared" ref="B22:M22" si="4">B11-B21</f>
        <v>-143000</v>
      </c>
      <c r="C22" s="15">
        <f t="shared" si="4"/>
        <v>-151000</v>
      </c>
      <c r="D22" s="15">
        <f t="shared" si="4"/>
        <v>-210000</v>
      </c>
      <c r="E22" s="15">
        <f t="shared" si="4"/>
        <v>-152000</v>
      </c>
      <c r="F22" s="15">
        <f t="shared" si="4"/>
        <v>-209000</v>
      </c>
      <c r="G22" s="15">
        <f t="shared" si="4"/>
        <v>-262000</v>
      </c>
      <c r="H22" s="15">
        <f t="shared" si="4"/>
        <v>-290000</v>
      </c>
      <c r="I22" s="15">
        <f t="shared" si="4"/>
        <v>-73000</v>
      </c>
      <c r="J22" s="15">
        <f t="shared" si="4"/>
        <v>-191000</v>
      </c>
      <c r="K22" s="15">
        <f t="shared" si="4"/>
        <v>-103000</v>
      </c>
      <c r="L22" s="15">
        <f t="shared" si="4"/>
        <v>-258000</v>
      </c>
      <c r="M22" s="15">
        <f t="shared" si="4"/>
        <v>-222000</v>
      </c>
      <c r="N22" s="15">
        <f t="shared" si="2"/>
        <v>-2264000</v>
      </c>
      <c r="O22" s="15"/>
      <c r="P22" s="19"/>
    </row>
    <row r="23" spans="1:16" s="1" customFormat="1" x14ac:dyDescent="0.25">
      <c r="A23" s="16" t="s">
        <v>36</v>
      </c>
      <c r="B23" s="17">
        <f t="shared" ref="B23:M23" si="5">B5+B22</f>
        <v>-43000</v>
      </c>
      <c r="C23" s="17">
        <f t="shared" si="5"/>
        <v>-194000</v>
      </c>
      <c r="D23" s="17">
        <f t="shared" si="5"/>
        <v>-404000</v>
      </c>
      <c r="E23" s="17">
        <f t="shared" si="5"/>
        <v>-556000</v>
      </c>
      <c r="F23" s="17">
        <f t="shared" si="5"/>
        <v>-765000</v>
      </c>
      <c r="G23" s="17">
        <f t="shared" si="5"/>
        <v>-1027000</v>
      </c>
      <c r="H23" s="17">
        <f t="shared" si="5"/>
        <v>-1317000</v>
      </c>
      <c r="I23" s="17">
        <f t="shared" si="5"/>
        <v>-1390000</v>
      </c>
      <c r="J23" s="17">
        <f t="shared" si="5"/>
        <v>-1581000</v>
      </c>
      <c r="K23" s="17">
        <f t="shared" si="5"/>
        <v>-1684000</v>
      </c>
      <c r="L23" s="17">
        <f t="shared" si="5"/>
        <v>-1942000</v>
      </c>
      <c r="M23" s="17">
        <f t="shared" si="5"/>
        <v>-2164000</v>
      </c>
      <c r="N23" s="17">
        <f>M23</f>
        <v>-2164000</v>
      </c>
      <c r="O23" s="17">
        <f>MIN(B23:M23)</f>
        <v>-2164000</v>
      </c>
      <c r="P23" s="17"/>
    </row>
    <row r="25" spans="1:16" x14ac:dyDescent="0.25">
      <c r="A25" s="14"/>
    </row>
    <row r="27" spans="1:16" x14ac:dyDescent="0.25">
      <c r="A27" s="14" t="s">
        <v>37</v>
      </c>
    </row>
    <row r="28" spans="1:16" x14ac:dyDescent="0.25">
      <c r="A28" s="24" t="s">
        <v>38</v>
      </c>
      <c r="B28" s="6">
        <v>10000</v>
      </c>
    </row>
    <row r="29" spans="1:16" x14ac:dyDescent="0.25">
      <c r="A29" s="24" t="s">
        <v>39</v>
      </c>
      <c r="B29" s="6">
        <v>30000</v>
      </c>
    </row>
    <row r="30" spans="1:16" x14ac:dyDescent="0.25">
      <c r="A30" s="24" t="s">
        <v>40</v>
      </c>
      <c r="B30" s="6">
        <v>1000</v>
      </c>
    </row>
    <row r="31" spans="1:16" x14ac:dyDescent="0.25">
      <c r="A31" s="24" t="s">
        <v>41</v>
      </c>
      <c r="B31" s="6">
        <v>15000</v>
      </c>
    </row>
    <row r="32" spans="1:16" x14ac:dyDescent="0.25">
      <c r="A32" s="24" t="s">
        <v>42</v>
      </c>
      <c r="B32" s="6">
        <v>40000</v>
      </c>
    </row>
    <row r="33" spans="1:2" x14ac:dyDescent="0.25">
      <c r="A33" s="24" t="s">
        <v>43</v>
      </c>
      <c r="B33" s="6">
        <v>4000</v>
      </c>
    </row>
    <row r="34" spans="1:2" x14ac:dyDescent="0.25">
      <c r="A34" s="24" t="s">
        <v>44</v>
      </c>
      <c r="B34" s="6">
        <v>0</v>
      </c>
    </row>
    <row r="35" spans="1:2" ht="15.75" customHeight="1" thickBot="1" x14ac:dyDescent="0.3">
      <c r="A35" s="23" t="s">
        <v>45</v>
      </c>
      <c r="B35" s="25">
        <f>SUM(B28:B34)</f>
        <v>100000</v>
      </c>
    </row>
    <row r="36" spans="1:2" ht="15.75" customHeight="1" thickTop="1" x14ac:dyDescent="0.25">
      <c r="A36" s="26" t="s">
        <v>46</v>
      </c>
    </row>
  </sheetData>
  <autoFilter ref="A4:O23" xr:uid="{00000000-0009-0000-0000-000001000000}"/>
  <mergeCells count="5">
    <mergeCell ref="A1:D1"/>
    <mergeCell ref="A2:O2"/>
    <mergeCell ref="I1:L1"/>
    <mergeCell ref="M1:O1"/>
    <mergeCell ref="E1:H1"/>
  </mergeCells>
  <conditionalFormatting sqref="B23:M23">
    <cfRule type="top10" dxfId="0" priority="1" bottom="1" rank="1"/>
  </conditionalFormatting>
  <conditionalFormatting sqref="N23">
    <cfRule type="colorScale" priority="2">
      <colorScale>
        <cfvo type="min"/>
        <cfvo type="percentile" val="50"/>
        <cfvo type="max"/>
        <color rgb="FFFF0000"/>
        <color theme="0"/>
        <color theme="0"/>
      </colorScale>
    </cfRule>
  </conditionalFormatting>
  <pageMargins left="0.25" right="0.25" top="0.4" bottom="0.4" header="0.2" footer="0.2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Cash Flow Forecast</vt:lpstr>
      <vt:lpstr>Example</vt:lpstr>
      <vt:lpstr>'Cash Flow Forecast'!Print_Area</vt:lpstr>
      <vt:lpstr>Example!Print_Area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2026-09-21T22:56:47Z</dcterms:created>
  <dcterms:modified xsi:type="dcterms:W3CDTF">2026-09-21T22:59:47Z</dcterms:modified>
  <cp:category/>
  <cp:contentStatus/>
</cp:coreProperties>
</file>